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C:\Users\野田陸協\Desktop\"/>
    </mc:Choice>
  </mc:AlternateContent>
  <xr:revisionPtr revIDLastSave="0" documentId="13_ncr:1_{46512CA7-B0D8-4680-8F8F-4F22094409C1}" xr6:coauthVersionLast="47" xr6:coauthVersionMax="47" xr10:uidLastSave="{00000000-0000-0000-0000-000000000000}"/>
  <bookViews>
    <workbookView xWindow="-108" yWindow="-108" windowWidth="23256" windowHeight="12720" tabRatio="745" activeTab="2"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F1">データ!$E$41:$E$46</definedName>
    <definedName name="_1F2">データ!$E$51:$E$56</definedName>
    <definedName name="_1F3">データ!$E$61:$E$66</definedName>
    <definedName name="_1M1" localSheetId="1">データ!$A$41:$A$46</definedName>
    <definedName name="_1M2">データ!$A$51:$A$56</definedName>
    <definedName name="_1M3">データ!$A$61:$A$66</definedName>
    <definedName name="_2F1">データ!$F$41:$F$46</definedName>
    <definedName name="_2F2">データ!$F$51:$F$56</definedName>
    <definedName name="_2F3">データ!$F$61:$F$66</definedName>
    <definedName name="_2M1">データ!$B$41:$B$46</definedName>
    <definedName name="_2M2">データ!$B$51:$B$56</definedName>
    <definedName name="_2M3">データ!$B$61:$B$66</definedName>
    <definedName name="FR">データ!$F$73:$F$74</definedName>
    <definedName name="MR">データ!$B$73:$B$74</definedName>
    <definedName name="_xlnm.Print_Area" localSheetId="2">'大会申込一覧表(印刷して提出)'!$B$2:$S$66</definedName>
    <definedName name="_xlnm.Print_Area" localSheetId="0">入力注意事項!$X$6:$AC$38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L9" i="1" l="1"/>
  <c r="BM9" i="1"/>
  <c r="BL10" i="1"/>
  <c r="BN10" i="1" s="1"/>
  <c r="BM10" i="1"/>
  <c r="BL11" i="1"/>
  <c r="BM11" i="1"/>
  <c r="BL12" i="1"/>
  <c r="BN12" i="1" s="1"/>
  <c r="BM12" i="1"/>
  <c r="BL13" i="1"/>
  <c r="BM13" i="1"/>
  <c r="BL14" i="1"/>
  <c r="BM14" i="1"/>
  <c r="BL15" i="1"/>
  <c r="BM15" i="1"/>
  <c r="BL16" i="1"/>
  <c r="BM16" i="1"/>
  <c r="BL17" i="1"/>
  <c r="BM17" i="1"/>
  <c r="BL18" i="1"/>
  <c r="BN18" i="1" s="1"/>
  <c r="BM18" i="1"/>
  <c r="BL19" i="1"/>
  <c r="BM19" i="1"/>
  <c r="BL20" i="1"/>
  <c r="BN20" i="1" s="1"/>
  <c r="BM20" i="1"/>
  <c r="BL21" i="1"/>
  <c r="BM21" i="1"/>
  <c r="BL22" i="1"/>
  <c r="BN22" i="1" s="1"/>
  <c r="BM22" i="1"/>
  <c r="BL23" i="1"/>
  <c r="BM23" i="1"/>
  <c r="BL24" i="1"/>
  <c r="BM24" i="1"/>
  <c r="BL25" i="1"/>
  <c r="BM25" i="1"/>
  <c r="BL26" i="1"/>
  <c r="BN26" i="1" s="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N55" i="1" s="1"/>
  <c r="BM55" i="1"/>
  <c r="BL56" i="1"/>
  <c r="BM56" i="1"/>
  <c r="BL57" i="1"/>
  <c r="BM57" i="1"/>
  <c r="BM8" i="1"/>
  <c r="BL8" i="1"/>
  <c r="AZ52" i="4"/>
  <c r="BA52" i="4"/>
  <c r="BB52" i="4"/>
  <c r="BC52" i="4"/>
  <c r="AD57" i="1"/>
  <c r="AY51" i="4" s="1"/>
  <c r="AD56" i="1"/>
  <c r="AS50" i="4" s="1"/>
  <c r="AD55" i="1"/>
  <c r="AR49" i="4" s="1"/>
  <c r="AD54" i="1"/>
  <c r="AU48" i="4" s="1"/>
  <c r="AD53" i="1"/>
  <c r="AV47" i="4" s="1"/>
  <c r="AD52" i="1"/>
  <c r="AR46" i="4" s="1"/>
  <c r="AD51" i="1"/>
  <c r="AX45" i="4" s="1"/>
  <c r="AD50" i="1"/>
  <c r="AD49" i="1"/>
  <c r="AV43" i="4" s="1"/>
  <c r="AD48" i="1"/>
  <c r="AQ42" i="4" s="1"/>
  <c r="AD47" i="1"/>
  <c r="AV41" i="4" s="1"/>
  <c r="AD46" i="1"/>
  <c r="AU40" i="4" s="1"/>
  <c r="AD45" i="1"/>
  <c r="AQ39" i="4" s="1"/>
  <c r="AD44" i="1"/>
  <c r="AR38" i="4" s="1"/>
  <c r="AD43" i="1"/>
  <c r="AV37" i="4" s="1"/>
  <c r="AD42" i="1"/>
  <c r="AD41" i="1"/>
  <c r="AR35" i="4" s="1"/>
  <c r="AD40" i="1"/>
  <c r="AR34" i="4" s="1"/>
  <c r="AD39" i="1"/>
  <c r="AV33" i="4" s="1"/>
  <c r="AD38" i="1"/>
  <c r="AX32" i="4" s="1"/>
  <c r="AD37" i="1"/>
  <c r="AQ31" i="4" s="1"/>
  <c r="AD36" i="1"/>
  <c r="AD35" i="1"/>
  <c r="AO29" i="4" s="1"/>
  <c r="AD34" i="1"/>
  <c r="AD33" i="1"/>
  <c r="AO27" i="4" s="1"/>
  <c r="AU27" i="4" s="1"/>
  <c r="AD32" i="1"/>
  <c r="AU26" i="4" s="1"/>
  <c r="AD31" i="1"/>
  <c r="AR25" i="4" s="1"/>
  <c r="AD30" i="1"/>
  <c r="AR24" i="4" s="1"/>
  <c r="AD29" i="1"/>
  <c r="AO23" i="4" s="1"/>
  <c r="BC23" i="4" s="1"/>
  <c r="AD28" i="1"/>
  <c r="AR22" i="4" s="1"/>
  <c r="AD27" i="1"/>
  <c r="AQ21" i="4" s="1"/>
  <c r="AD26" i="1"/>
  <c r="AD25" i="1"/>
  <c r="AQ19" i="4" s="1"/>
  <c r="AD24" i="1"/>
  <c r="AV18" i="4" s="1"/>
  <c r="AD23" i="1"/>
  <c r="AR17" i="4" s="1"/>
  <c r="AD22" i="1"/>
  <c r="AV16" i="4" s="1"/>
  <c r="AD21" i="1"/>
  <c r="AX15" i="4" s="1"/>
  <c r="AD20" i="1"/>
  <c r="AQ14" i="4" s="1"/>
  <c r="AD19" i="1"/>
  <c r="AO13" i="4" s="1"/>
  <c r="BC13" i="4" s="1"/>
  <c r="AD18" i="1"/>
  <c r="AX12" i="4" s="1"/>
  <c r="AD17" i="1"/>
  <c r="AO11" i="4" s="1"/>
  <c r="AD16" i="1"/>
  <c r="AD15" i="1"/>
  <c r="AO9" i="4" s="1"/>
  <c r="BC9" i="4" s="1"/>
  <c r="AD14" i="1"/>
  <c r="AR8" i="4" s="1"/>
  <c r="AD13" i="1"/>
  <c r="AD12" i="1"/>
  <c r="AO6" i="4" s="1"/>
  <c r="BC6" i="4" s="1"/>
  <c r="AD11" i="1"/>
  <c r="AQ5" i="4" s="1"/>
  <c r="AD10" i="1"/>
  <c r="AD9" i="1"/>
  <c r="AD8" i="1"/>
  <c r="AO2" i="4" s="1"/>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2" i="4"/>
  <c r="V2" i="4"/>
  <c r="AX50" i="4" l="1"/>
  <c r="BN36" i="1"/>
  <c r="AO51" i="4"/>
  <c r="AO48" i="4"/>
  <c r="BA48" i="4" s="1"/>
  <c r="AV51" i="4"/>
  <c r="AQ49" i="4"/>
  <c r="AV46" i="4"/>
  <c r="AV40" i="4"/>
  <c r="AQ25" i="4"/>
  <c r="BN50" i="1"/>
  <c r="BN34" i="1"/>
  <c r="AO43" i="4"/>
  <c r="AS51" i="4"/>
  <c r="AV48" i="4"/>
  <c r="AS43" i="4"/>
  <c r="AQ35" i="4"/>
  <c r="AX19" i="4"/>
  <c r="AO18" i="4"/>
  <c r="BC18" i="4" s="1"/>
  <c r="AS48" i="4"/>
  <c r="AQ43" i="4"/>
  <c r="AX27" i="4"/>
  <c r="AY35" i="4"/>
  <c r="BN49" i="1"/>
  <c r="BN47" i="1"/>
  <c r="BN39" i="1"/>
  <c r="BN33" i="1"/>
  <c r="AO50" i="4"/>
  <c r="AZ50" i="4" s="1"/>
  <c r="AX51" i="4"/>
  <c r="AX46" i="4"/>
  <c r="AU41" i="4"/>
  <c r="BN23" i="1"/>
  <c r="BN17" i="1"/>
  <c r="BN15" i="1"/>
  <c r="BN42" i="1"/>
  <c r="BN31" i="1"/>
  <c r="BN52" i="1"/>
  <c r="BN41" i="1"/>
  <c r="AS46" i="4"/>
  <c r="AV50" i="4"/>
  <c r="AQ48" i="4"/>
  <c r="AU45" i="4"/>
  <c r="AX35" i="4"/>
  <c r="AZ48" i="4"/>
  <c r="AR48" i="4"/>
  <c r="AO26" i="4"/>
  <c r="BA26" i="4" s="1"/>
  <c r="AU50" i="4"/>
  <c r="AS47" i="4"/>
  <c r="AX43" i="4"/>
  <c r="AV35" i="4"/>
  <c r="AY48" i="4"/>
  <c r="AU46" i="4"/>
  <c r="AO46" i="4"/>
  <c r="AQ46" i="4"/>
  <c r="AS40" i="4"/>
  <c r="AO19" i="4"/>
  <c r="AQ47" i="4"/>
  <c r="AU35" i="4"/>
  <c r="AY46" i="4"/>
  <c r="AR23" i="4"/>
  <c r="AO40" i="4"/>
  <c r="AZ40" i="4" s="1"/>
  <c r="AO38" i="4"/>
  <c r="BC38" i="4" s="1"/>
  <c r="AV42" i="4"/>
  <c r="AX39" i="4"/>
  <c r="AX33" i="4"/>
  <c r="AU19" i="4"/>
  <c r="AY21" i="4"/>
  <c r="AQ40" i="4"/>
  <c r="AR40" i="4"/>
  <c r="AY40" i="4"/>
  <c r="AO35" i="4"/>
  <c r="AO34" i="4"/>
  <c r="BC34" i="4" s="1"/>
  <c r="AR31" i="4"/>
  <c r="AQ16" i="4"/>
  <c r="AV14" i="4"/>
  <c r="AO14" i="4"/>
  <c r="BC14" i="4" s="1"/>
  <c r="AV11" i="4"/>
  <c r="AU11" i="4"/>
  <c r="AQ11" i="4"/>
  <c r="AX14" i="4"/>
  <c r="AR11" i="4"/>
  <c r="AX18" i="4"/>
  <c r="AR6" i="4"/>
  <c r="AO16" i="4"/>
  <c r="BC16" i="4" s="1"/>
  <c r="AR15" i="4"/>
  <c r="AO8" i="4"/>
  <c r="BC8" i="4" s="1"/>
  <c r="AU16" i="4"/>
  <c r="AY16" i="4"/>
  <c r="AR16" i="4"/>
  <c r="AR14" i="4"/>
  <c r="AY14" i="4"/>
  <c r="AU15" i="4"/>
  <c r="AQ15" i="4"/>
  <c r="AX16" i="4"/>
  <c r="AS16" i="4"/>
  <c r="AU14" i="4"/>
  <c r="AY15" i="4"/>
  <c r="BC29" i="4"/>
  <c r="AO30" i="4"/>
  <c r="AZ30" i="4" s="1"/>
  <c r="AR30" i="4"/>
  <c r="AR32" i="4"/>
  <c r="AV30" i="4"/>
  <c r="AO32" i="4"/>
  <c r="AZ32" i="4" s="1"/>
  <c r="AU30" i="4"/>
  <c r="AO24" i="4"/>
  <c r="BC24" i="4" s="1"/>
  <c r="AX26" i="4"/>
  <c r="AV32" i="4"/>
  <c r="AX30" i="4"/>
  <c r="AO22" i="4"/>
  <c r="AR7" i="4"/>
  <c r="AO4" i="4"/>
  <c r="BC4" i="4" s="1"/>
  <c r="AR4" i="4"/>
  <c r="AV20" i="4"/>
  <c r="AY20" i="4"/>
  <c r="AQ20" i="4"/>
  <c r="AR20" i="4"/>
  <c r="AS20" i="4"/>
  <c r="AO20" i="4"/>
  <c r="AU20" i="4"/>
  <c r="AR36" i="4"/>
  <c r="AO36" i="4"/>
  <c r="BC36" i="4" s="1"/>
  <c r="AZ51" i="4"/>
  <c r="BA51" i="4"/>
  <c r="BB51" i="4"/>
  <c r="BC51" i="4"/>
  <c r="AZ29" i="4"/>
  <c r="BA29" i="4"/>
  <c r="AR12" i="4"/>
  <c r="AS12" i="4"/>
  <c r="AU12" i="4"/>
  <c r="AO12" i="4"/>
  <c r="AV12" i="4" s="1"/>
  <c r="AY28" i="4"/>
  <c r="AV28" i="4"/>
  <c r="AQ28" i="4"/>
  <c r="AR28" i="4"/>
  <c r="AS28" i="4"/>
  <c r="AU28" i="4"/>
  <c r="AO28" i="4"/>
  <c r="AU44" i="4"/>
  <c r="AX44" i="4"/>
  <c r="AV44" i="4"/>
  <c r="AQ44" i="4"/>
  <c r="AY44" i="4"/>
  <c r="AR44" i="4"/>
  <c r="AS44" i="4"/>
  <c r="AO44" i="4"/>
  <c r="BC19" i="4"/>
  <c r="AZ19" i="4"/>
  <c r="BA19" i="4"/>
  <c r="BB19" i="4"/>
  <c r="AX28" i="4"/>
  <c r="BA40" i="4"/>
  <c r="BB40" i="4"/>
  <c r="BC40" i="4"/>
  <c r="AX20" i="4"/>
  <c r="AY5" i="4"/>
  <c r="AS5" i="4"/>
  <c r="AV5" i="4"/>
  <c r="AQ37" i="4"/>
  <c r="AS37" i="4"/>
  <c r="AY37" i="4"/>
  <c r="AZ27" i="4"/>
  <c r="BA27" i="4"/>
  <c r="AO17" i="4"/>
  <c r="AS17" i="4" s="1"/>
  <c r="AX25" i="4"/>
  <c r="AO25" i="4"/>
  <c r="AQ33" i="4"/>
  <c r="AO33" i="4"/>
  <c r="AX41" i="4"/>
  <c r="AY41" i="4"/>
  <c r="AO41" i="4"/>
  <c r="AX49" i="4"/>
  <c r="AY49" i="4"/>
  <c r="AO49" i="4"/>
  <c r="AV49" i="4"/>
  <c r="AQ41" i="4"/>
  <c r="AR33" i="4"/>
  <c r="AU29" i="4"/>
  <c r="AV25" i="4"/>
  <c r="AU21" i="4"/>
  <c r="AX17" i="4"/>
  <c r="AX5" i="4"/>
  <c r="AY45" i="4"/>
  <c r="BC48" i="4"/>
  <c r="AU10" i="4"/>
  <c r="AX10" i="4"/>
  <c r="AQ18" i="4"/>
  <c r="AY18" i="4"/>
  <c r="AS18" i="4"/>
  <c r="AV26" i="4"/>
  <c r="AR26" i="4"/>
  <c r="AR42" i="4"/>
  <c r="AY42" i="4"/>
  <c r="AR50" i="4"/>
  <c r="AY50" i="4"/>
  <c r="AZ43" i="4"/>
  <c r="BA43" i="4"/>
  <c r="BB43" i="4"/>
  <c r="BC43" i="4"/>
  <c r="AO21" i="4"/>
  <c r="AZ11" i="4"/>
  <c r="BA11" i="4"/>
  <c r="BB11" i="4"/>
  <c r="BC11" i="4"/>
  <c r="AU49" i="4"/>
  <c r="AX47" i="4"/>
  <c r="AU42" i="4"/>
  <c r="AS29" i="4"/>
  <c r="AU25" i="4"/>
  <c r="AS21" i="4"/>
  <c r="AV17" i="4"/>
  <c r="AR9" i="4"/>
  <c r="AU5" i="4"/>
  <c r="BB48" i="4"/>
  <c r="AX11" i="4"/>
  <c r="AY11" i="4"/>
  <c r="AS19" i="4"/>
  <c r="AY19" i="4"/>
  <c r="AV19" i="4"/>
  <c r="AS27" i="4"/>
  <c r="AV27" i="4"/>
  <c r="AR43" i="4"/>
  <c r="AU43" i="4"/>
  <c r="AR51" i="4"/>
  <c r="AU51" i="4"/>
  <c r="AO42" i="4"/>
  <c r="AO10" i="4"/>
  <c r="AV10" i="4" s="1"/>
  <c r="AQ51" i="4"/>
  <c r="AS49" i="4"/>
  <c r="AV45" i="4"/>
  <c r="AS42" i="4"/>
  <c r="AX37" i="4"/>
  <c r="AS35" i="4"/>
  <c r="AR29" i="4"/>
  <c r="AR27" i="4"/>
  <c r="AS25" i="4"/>
  <c r="AR21" i="4"/>
  <c r="AR19" i="4"/>
  <c r="AU17" i="4"/>
  <c r="AR13" i="4"/>
  <c r="AS11" i="4"/>
  <c r="AR5" i="4"/>
  <c r="AY43" i="4"/>
  <c r="AY25" i="4"/>
  <c r="AZ18" i="4"/>
  <c r="BA18" i="4"/>
  <c r="BB18" i="4"/>
  <c r="AS45" i="4"/>
  <c r="AU37" i="4"/>
  <c r="BC50" i="4"/>
  <c r="AO37" i="4"/>
  <c r="AZ16" i="4"/>
  <c r="AO5" i="4"/>
  <c r="AR45" i="4"/>
  <c r="AR37" i="4"/>
  <c r="BB50" i="4"/>
  <c r="AO7" i="4"/>
  <c r="AS15" i="4"/>
  <c r="AO15" i="4"/>
  <c r="AV15" i="4"/>
  <c r="AS31" i="4"/>
  <c r="AO31" i="4"/>
  <c r="AV31" i="4"/>
  <c r="AY31" i="4"/>
  <c r="AY39" i="4"/>
  <c r="AR39" i="4"/>
  <c r="AO39" i="4"/>
  <c r="AU39" i="4"/>
  <c r="AY47" i="4"/>
  <c r="AR47" i="4"/>
  <c r="AO47" i="4"/>
  <c r="AU47" i="4"/>
  <c r="AZ26" i="4"/>
  <c r="AQ45" i="4"/>
  <c r="AS41" i="4"/>
  <c r="AV39" i="4"/>
  <c r="AU33" i="4"/>
  <c r="AX31" i="4"/>
  <c r="AX29" i="4"/>
  <c r="AS26" i="4"/>
  <c r="AX21" i="4"/>
  <c r="AU18" i="4"/>
  <c r="AS10" i="4"/>
  <c r="AY33" i="4"/>
  <c r="BA50" i="4"/>
  <c r="BA46" i="4"/>
  <c r="AO45" i="4"/>
  <c r="BB35" i="4"/>
  <c r="BC35" i="4"/>
  <c r="AQ50" i="4"/>
  <c r="AX42" i="4"/>
  <c r="AR41" i="4"/>
  <c r="AS39" i="4"/>
  <c r="AS33" i="4"/>
  <c r="AU31" i="4"/>
  <c r="AV29" i="4"/>
  <c r="AV21" i="4"/>
  <c r="AR18" i="4"/>
  <c r="AR10" i="4"/>
  <c r="BC27" i="4"/>
  <c r="AX48" i="4"/>
  <c r="AX40" i="4"/>
  <c r="AS30" i="4"/>
  <c r="AS14" i="4"/>
  <c r="BN25" i="1"/>
  <c r="BN8" i="1"/>
  <c r="BN38" i="1"/>
  <c r="BN28" i="1"/>
  <c r="BN54" i="1"/>
  <c r="BN44" i="1"/>
  <c r="BN57" i="1"/>
  <c r="BN9" i="1"/>
  <c r="BN53" i="1"/>
  <c r="BN37" i="1"/>
  <c r="BN40" i="1"/>
  <c r="BN27" i="1"/>
  <c r="BN11" i="1"/>
  <c r="BN45" i="1"/>
  <c r="BN29" i="1"/>
  <c r="BN13" i="1"/>
  <c r="BN21" i="1"/>
  <c r="BN56" i="1"/>
  <c r="BN43" i="1"/>
  <c r="BN24" i="1"/>
  <c r="BN46" i="1"/>
  <c r="BN30" i="1"/>
  <c r="BN14" i="1"/>
  <c r="BN51" i="1"/>
  <c r="BN48" i="1"/>
  <c r="BN35" i="1"/>
  <c r="BN32" i="1"/>
  <c r="BN19" i="1"/>
  <c r="BN16" i="1"/>
  <c r="BC26" i="4"/>
  <c r="BC22" i="4"/>
  <c r="AO3" i="4"/>
  <c r="AU3" i="4"/>
  <c r="AS3" i="4"/>
  <c r="AR3" i="4"/>
  <c r="AX3" i="4"/>
  <c r="AV3" i="4"/>
  <c r="BC2" i="4"/>
  <c r="BC9" i="1"/>
  <c r="BD9" i="1"/>
  <c r="BH9" i="1"/>
  <c r="BI9" i="1"/>
  <c r="BC10" i="1"/>
  <c r="BD10" i="1"/>
  <c r="BH10" i="1"/>
  <c r="BI10" i="1"/>
  <c r="BC11" i="1"/>
  <c r="BD11" i="1"/>
  <c r="BH11" i="1"/>
  <c r="BI11" i="1"/>
  <c r="BC12" i="1"/>
  <c r="BD12" i="1"/>
  <c r="BH12" i="1"/>
  <c r="BI12" i="1"/>
  <c r="BC13" i="1"/>
  <c r="BD13" i="1"/>
  <c r="BH13" i="1"/>
  <c r="BI13" i="1"/>
  <c r="BC14" i="1"/>
  <c r="BD14" i="1"/>
  <c r="BH14" i="1"/>
  <c r="BI14" i="1"/>
  <c r="BC15" i="1"/>
  <c r="BD15" i="1"/>
  <c r="BH15" i="1"/>
  <c r="BI15" i="1"/>
  <c r="BC16" i="1"/>
  <c r="BD16" i="1"/>
  <c r="BH16" i="1"/>
  <c r="BI16" i="1"/>
  <c r="BC17" i="1"/>
  <c r="BD17" i="1"/>
  <c r="BH17" i="1"/>
  <c r="BI17" i="1"/>
  <c r="BC18" i="1"/>
  <c r="BD18" i="1"/>
  <c r="BH18" i="1"/>
  <c r="BI18" i="1"/>
  <c r="BC19" i="1"/>
  <c r="BD19" i="1"/>
  <c r="BH19" i="1"/>
  <c r="BI19" i="1"/>
  <c r="BC20" i="1"/>
  <c r="BD20" i="1"/>
  <c r="BH20" i="1"/>
  <c r="BI20" i="1"/>
  <c r="BC21" i="1"/>
  <c r="BD21" i="1"/>
  <c r="BH21" i="1"/>
  <c r="BI21" i="1"/>
  <c r="BC22" i="1"/>
  <c r="BD22" i="1"/>
  <c r="BH22" i="1"/>
  <c r="BI22" i="1"/>
  <c r="BC23" i="1"/>
  <c r="BD23" i="1"/>
  <c r="BH23" i="1"/>
  <c r="BI23" i="1"/>
  <c r="BC24" i="1"/>
  <c r="BD24" i="1"/>
  <c r="BH24" i="1"/>
  <c r="BI24" i="1"/>
  <c r="BC25" i="1"/>
  <c r="BD25" i="1"/>
  <c r="BH25" i="1"/>
  <c r="BI25" i="1"/>
  <c r="BC26" i="1"/>
  <c r="BD26" i="1"/>
  <c r="BH26" i="1"/>
  <c r="BI26" i="1"/>
  <c r="BC27" i="1"/>
  <c r="BD27" i="1"/>
  <c r="BH27" i="1"/>
  <c r="BI27" i="1"/>
  <c r="BC28" i="1"/>
  <c r="BD28" i="1"/>
  <c r="BH28" i="1"/>
  <c r="BI28" i="1"/>
  <c r="BC29" i="1"/>
  <c r="BD29" i="1"/>
  <c r="BH29" i="1"/>
  <c r="BI29" i="1"/>
  <c r="BC30" i="1"/>
  <c r="BD30" i="1"/>
  <c r="BH30" i="1"/>
  <c r="BI30" i="1"/>
  <c r="BC31" i="1"/>
  <c r="BD31" i="1"/>
  <c r="BH31" i="1"/>
  <c r="BI31" i="1"/>
  <c r="BC32" i="1"/>
  <c r="BD32" i="1"/>
  <c r="BH32" i="1"/>
  <c r="BI32" i="1"/>
  <c r="BC33" i="1"/>
  <c r="BD33" i="1"/>
  <c r="BH33" i="1"/>
  <c r="BI33" i="1"/>
  <c r="BC34" i="1"/>
  <c r="BD34" i="1"/>
  <c r="BH34" i="1"/>
  <c r="BI34" i="1"/>
  <c r="BC35" i="1"/>
  <c r="BD35" i="1"/>
  <c r="BH35" i="1"/>
  <c r="BI35" i="1"/>
  <c r="BC36" i="1"/>
  <c r="BD36" i="1"/>
  <c r="BH36" i="1"/>
  <c r="BI36" i="1"/>
  <c r="BC37" i="1"/>
  <c r="BD37" i="1"/>
  <c r="BH37" i="1"/>
  <c r="BI37" i="1"/>
  <c r="BC38" i="1"/>
  <c r="BD38" i="1"/>
  <c r="BH38" i="1"/>
  <c r="BI38" i="1"/>
  <c r="BC39" i="1"/>
  <c r="BD39" i="1"/>
  <c r="BH39" i="1"/>
  <c r="BI39" i="1"/>
  <c r="BC40" i="1"/>
  <c r="BD40" i="1"/>
  <c r="BH40" i="1"/>
  <c r="BI40" i="1"/>
  <c r="BC41" i="1"/>
  <c r="BD41" i="1"/>
  <c r="BH41" i="1"/>
  <c r="BI41" i="1"/>
  <c r="BC42" i="1"/>
  <c r="BD42" i="1"/>
  <c r="BH42" i="1"/>
  <c r="BI42" i="1"/>
  <c r="BC43" i="1"/>
  <c r="BD43" i="1"/>
  <c r="BH43" i="1"/>
  <c r="BI43" i="1"/>
  <c r="BC44" i="1"/>
  <c r="BD44" i="1"/>
  <c r="BH44" i="1"/>
  <c r="BI44" i="1"/>
  <c r="BC45" i="1"/>
  <c r="BD45" i="1"/>
  <c r="BH45" i="1"/>
  <c r="BI45" i="1"/>
  <c r="BC46" i="1"/>
  <c r="BD46" i="1"/>
  <c r="BH46" i="1"/>
  <c r="BI46" i="1"/>
  <c r="BC47" i="1"/>
  <c r="BD47" i="1"/>
  <c r="BH47" i="1"/>
  <c r="BI47" i="1"/>
  <c r="BC48" i="1"/>
  <c r="BD48" i="1"/>
  <c r="BH48" i="1"/>
  <c r="BI48" i="1"/>
  <c r="BC49" i="1"/>
  <c r="BD49" i="1"/>
  <c r="BH49" i="1"/>
  <c r="BI49" i="1"/>
  <c r="BC50" i="1"/>
  <c r="BD50" i="1"/>
  <c r="BH50" i="1"/>
  <c r="BI50" i="1"/>
  <c r="BC51" i="1"/>
  <c r="BD51" i="1"/>
  <c r="BH51" i="1"/>
  <c r="BI51" i="1"/>
  <c r="BC52" i="1"/>
  <c r="BD52" i="1"/>
  <c r="BH52" i="1"/>
  <c r="BI52" i="1"/>
  <c r="BC53" i="1"/>
  <c r="BD53" i="1"/>
  <c r="BH53" i="1"/>
  <c r="BI53" i="1"/>
  <c r="BC54" i="1"/>
  <c r="BD54" i="1"/>
  <c r="BH54" i="1"/>
  <c r="BI54" i="1"/>
  <c r="BC55" i="1"/>
  <c r="BD55" i="1"/>
  <c r="BH55" i="1"/>
  <c r="BI55" i="1"/>
  <c r="BC56" i="1"/>
  <c r="BD56" i="1"/>
  <c r="BH56" i="1"/>
  <c r="BI56" i="1"/>
  <c r="BC57" i="1"/>
  <c r="BD57" i="1"/>
  <c r="BH57" i="1"/>
  <c r="BI57" i="1"/>
  <c r="BI8" i="1"/>
  <c r="BH8" i="1"/>
  <c r="BD8" i="1"/>
  <c r="BC8" i="1"/>
  <c r="V2" i="1"/>
  <c r="BA14" i="4" l="1"/>
  <c r="BB16" i="4"/>
  <c r="AZ14" i="4"/>
  <c r="BA16" i="4"/>
  <c r="AZ46" i="4"/>
  <c r="BB46" i="4"/>
  <c r="BC46" i="4"/>
  <c r="BB14" i="4"/>
  <c r="AZ35" i="4"/>
  <c r="BA35" i="4"/>
  <c r="BC30" i="4"/>
  <c r="BA30" i="4"/>
  <c r="BC32" i="4"/>
  <c r="AU32" i="4"/>
  <c r="AS32" i="4"/>
  <c r="BA32" i="4"/>
  <c r="AZ45" i="4"/>
  <c r="BA45" i="4"/>
  <c r="BB45" i="4"/>
  <c r="BC45" i="4"/>
  <c r="AZ10" i="4"/>
  <c r="BA10" i="4"/>
  <c r="BC10" i="4"/>
  <c r="BA44" i="4"/>
  <c r="BB44" i="4"/>
  <c r="BC44" i="4"/>
  <c r="AZ44" i="4"/>
  <c r="BC28" i="4"/>
  <c r="AZ28" i="4"/>
  <c r="BA28" i="4"/>
  <c r="BB28" i="4"/>
  <c r="AZ12" i="4"/>
  <c r="BA12" i="4"/>
  <c r="BC12" i="4"/>
  <c r="AZ20" i="4"/>
  <c r="BA20" i="4"/>
  <c r="BB20" i="4"/>
  <c r="BC20" i="4"/>
  <c r="AZ42" i="4"/>
  <c r="BA42" i="4"/>
  <c r="BB42" i="4"/>
  <c r="BC42" i="4"/>
  <c r="BC17" i="4"/>
  <c r="AZ17" i="4"/>
  <c r="BA17" i="4"/>
  <c r="AZ39" i="4"/>
  <c r="BA39" i="4"/>
  <c r="BB39" i="4"/>
  <c r="BC39" i="4"/>
  <c r="BC15" i="4"/>
  <c r="AZ15" i="4"/>
  <c r="BA15" i="4"/>
  <c r="BB15" i="4"/>
  <c r="AZ41" i="4"/>
  <c r="BA41" i="4"/>
  <c r="BB41" i="4"/>
  <c r="BC41" i="4"/>
  <c r="AZ5" i="4"/>
  <c r="BA5" i="4"/>
  <c r="BB5" i="4"/>
  <c r="BC5" i="4"/>
  <c r="BC21" i="4"/>
  <c r="AZ21" i="4"/>
  <c r="BA21" i="4"/>
  <c r="BB21" i="4"/>
  <c r="AZ33" i="4"/>
  <c r="BA33" i="4"/>
  <c r="BB33" i="4"/>
  <c r="BC33" i="4"/>
  <c r="AZ47" i="4"/>
  <c r="BA47" i="4"/>
  <c r="BB47" i="4"/>
  <c r="BC47" i="4"/>
  <c r="BC7" i="4"/>
  <c r="AZ31" i="4"/>
  <c r="BA31" i="4"/>
  <c r="BB31" i="4"/>
  <c r="BC31" i="4"/>
  <c r="AZ37" i="4"/>
  <c r="BA37" i="4"/>
  <c r="BB37" i="4"/>
  <c r="BC37" i="4"/>
  <c r="AZ49" i="4"/>
  <c r="BA49" i="4"/>
  <c r="BB49" i="4"/>
  <c r="BC49" i="4"/>
  <c r="AZ25" i="4"/>
  <c r="BB25" i="4"/>
  <c r="BC25" i="4"/>
  <c r="BA25" i="4"/>
  <c r="BB3" i="4"/>
  <c r="BC3" i="4"/>
  <c r="AZ3" i="4"/>
  <c r="BA3" i="4"/>
  <c r="AQ3" i="4"/>
  <c r="AY3" i="4" s="1"/>
  <c r="P57" i="1"/>
  <c r="O57" i="1"/>
  <c r="P56" i="1"/>
  <c r="O56" i="1"/>
  <c r="P55" i="1"/>
  <c r="O55" i="1"/>
  <c r="P54" i="1"/>
  <c r="O54" i="1"/>
  <c r="P53" i="1"/>
  <c r="O53" i="1"/>
  <c r="P52" i="1"/>
  <c r="O52" i="1"/>
  <c r="P51" i="1"/>
  <c r="O51" i="1"/>
  <c r="P50" i="1"/>
  <c r="O50" i="1"/>
  <c r="P49" i="1"/>
  <c r="O49" i="1"/>
  <c r="P48" i="1"/>
  <c r="O48" i="1"/>
  <c r="P47" i="1"/>
  <c r="O47" i="1"/>
  <c r="P46" i="1"/>
  <c r="O46" i="1"/>
  <c r="P45" i="1"/>
  <c r="O45" i="1"/>
  <c r="P44" i="1"/>
  <c r="AX38" i="4" s="1"/>
  <c r="O44" i="1"/>
  <c r="P43" i="1"/>
  <c r="O43" i="1"/>
  <c r="P42" i="1"/>
  <c r="AX36" i="4" s="1"/>
  <c r="O42" i="1"/>
  <c r="P41" i="1"/>
  <c r="O41" i="1"/>
  <c r="P40" i="1"/>
  <c r="AX34" i="4" s="1"/>
  <c r="O40" i="1"/>
  <c r="P39" i="1"/>
  <c r="O39" i="1"/>
  <c r="P38" i="1"/>
  <c r="O38" i="1"/>
  <c r="P37" i="1"/>
  <c r="O37" i="1"/>
  <c r="P36" i="1"/>
  <c r="O36" i="1"/>
  <c r="P35" i="1"/>
  <c r="O35" i="1"/>
  <c r="P34" i="1"/>
  <c r="O34" i="1"/>
  <c r="P33" i="1"/>
  <c r="O33" i="1"/>
  <c r="P32" i="1"/>
  <c r="O32" i="1"/>
  <c r="P31" i="1"/>
  <c r="O31" i="1"/>
  <c r="P30" i="1"/>
  <c r="AX24" i="4" s="1"/>
  <c r="O30" i="1"/>
  <c r="P29" i="1"/>
  <c r="AX23" i="4" s="1"/>
  <c r="O29" i="1"/>
  <c r="P28" i="1"/>
  <c r="AX22" i="4" s="1"/>
  <c r="O28" i="1"/>
  <c r="P27" i="1"/>
  <c r="O27" i="1"/>
  <c r="P26" i="1"/>
  <c r="O26" i="1"/>
  <c r="P25" i="1"/>
  <c r="O25" i="1"/>
  <c r="P24" i="1"/>
  <c r="O24" i="1"/>
  <c r="P23" i="1"/>
  <c r="O23" i="1"/>
  <c r="P22" i="1"/>
  <c r="O22" i="1"/>
  <c r="P21" i="1"/>
  <c r="O21" i="1"/>
  <c r="P20" i="1"/>
  <c r="O20" i="1"/>
  <c r="P19" i="1"/>
  <c r="AX13" i="4" s="1"/>
  <c r="O19" i="1"/>
  <c r="P18" i="1"/>
  <c r="O18" i="1"/>
  <c r="P17" i="1"/>
  <c r="O17" i="1"/>
  <c r="P16" i="1"/>
  <c r="O16" i="1"/>
  <c r="P15" i="1"/>
  <c r="AX9" i="4" s="1"/>
  <c r="O15" i="1"/>
  <c r="P14" i="1"/>
  <c r="AX8" i="4" s="1"/>
  <c r="O14" i="1"/>
  <c r="P13" i="1"/>
  <c r="AX7" i="4" s="1"/>
  <c r="O13" i="1"/>
  <c r="P12" i="1"/>
  <c r="AX6" i="4" s="1"/>
  <c r="O12" i="1"/>
  <c r="P11" i="1"/>
  <c r="O11" i="1"/>
  <c r="P10" i="1"/>
  <c r="AX4" i="4" s="1"/>
  <c r="O10" i="1"/>
  <c r="P9" i="1"/>
  <c r="O9" i="1"/>
  <c r="P8" i="1"/>
  <c r="AX2" i="4" s="1"/>
  <c r="O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BB15" i="1" l="1"/>
  <c r="BE15" i="1" s="1"/>
  <c r="BG15" i="1"/>
  <c r="BJ15" i="1" s="1"/>
  <c r="BB31" i="1"/>
  <c r="BE31" i="1" s="1"/>
  <c r="BG31" i="1"/>
  <c r="BJ31" i="1" s="1"/>
  <c r="BG47" i="1"/>
  <c r="BJ47" i="1" s="1"/>
  <c r="BB47" i="1"/>
  <c r="BE47" i="1" s="1"/>
  <c r="BG55" i="1"/>
  <c r="BJ55" i="1" s="1"/>
  <c r="BB55" i="1"/>
  <c r="BE55" i="1" s="1"/>
  <c r="BG8" i="1"/>
  <c r="BB8" i="1"/>
  <c r="BB16" i="1"/>
  <c r="BE16" i="1" s="1"/>
  <c r="BG16" i="1"/>
  <c r="BJ16" i="1" s="1"/>
  <c r="BB24" i="1"/>
  <c r="BE24" i="1" s="1"/>
  <c r="BG24" i="1"/>
  <c r="BJ24" i="1" s="1"/>
  <c r="BB32" i="1"/>
  <c r="BE32" i="1" s="1"/>
  <c r="BG32" i="1"/>
  <c r="BJ32" i="1" s="1"/>
  <c r="BB40" i="1"/>
  <c r="BE40" i="1" s="1"/>
  <c r="BG40" i="1"/>
  <c r="BJ40" i="1" s="1"/>
  <c r="BG48" i="1"/>
  <c r="BJ48" i="1" s="1"/>
  <c r="BB48" i="1"/>
  <c r="BE48" i="1" s="1"/>
  <c r="BG56" i="1"/>
  <c r="BJ56" i="1" s="1"/>
  <c r="BB56" i="1"/>
  <c r="BE56" i="1" s="1"/>
  <c r="BB9" i="1"/>
  <c r="BE9" i="1" s="1"/>
  <c r="BG9" i="1"/>
  <c r="BJ9" i="1" s="1"/>
  <c r="BB17" i="1"/>
  <c r="BE17" i="1" s="1"/>
  <c r="BG17" i="1"/>
  <c r="BJ17" i="1" s="1"/>
  <c r="BB25" i="1"/>
  <c r="BE25" i="1" s="1"/>
  <c r="BG25" i="1"/>
  <c r="BJ25" i="1" s="1"/>
  <c r="BB33" i="1"/>
  <c r="BE33" i="1" s="1"/>
  <c r="BG33" i="1"/>
  <c r="BJ33" i="1" s="1"/>
  <c r="BB41" i="1"/>
  <c r="BE41" i="1" s="1"/>
  <c r="BG41" i="1"/>
  <c r="BJ41" i="1" s="1"/>
  <c r="BG49" i="1"/>
  <c r="BJ49" i="1" s="1"/>
  <c r="BB49" i="1"/>
  <c r="BE49" i="1" s="1"/>
  <c r="BG57" i="1"/>
  <c r="BJ57" i="1" s="1"/>
  <c r="BB57" i="1"/>
  <c r="BE57" i="1" s="1"/>
  <c r="BB10" i="1"/>
  <c r="BE10" i="1" s="1"/>
  <c r="BG10" i="1"/>
  <c r="BJ10" i="1" s="1"/>
  <c r="BB18" i="1"/>
  <c r="BE18" i="1" s="1"/>
  <c r="BG18" i="1"/>
  <c r="BJ18" i="1" s="1"/>
  <c r="BB26" i="1"/>
  <c r="BE26" i="1" s="1"/>
  <c r="BG26" i="1"/>
  <c r="BJ26" i="1" s="1"/>
  <c r="BB34" i="1"/>
  <c r="BE34" i="1" s="1"/>
  <c r="BG34" i="1"/>
  <c r="BJ34" i="1" s="1"/>
  <c r="BB42" i="1"/>
  <c r="BE42" i="1" s="1"/>
  <c r="BG42" i="1"/>
  <c r="BJ42" i="1" s="1"/>
  <c r="BG50" i="1"/>
  <c r="BJ50" i="1" s="1"/>
  <c r="BB50" i="1"/>
  <c r="BE50" i="1" s="1"/>
  <c r="BB11" i="1"/>
  <c r="BE11" i="1" s="1"/>
  <c r="BG11" i="1"/>
  <c r="BJ11" i="1" s="1"/>
  <c r="BB19" i="1"/>
  <c r="BE19" i="1" s="1"/>
  <c r="BG19" i="1"/>
  <c r="BJ19" i="1" s="1"/>
  <c r="BB27" i="1"/>
  <c r="BE27" i="1" s="1"/>
  <c r="BG27" i="1"/>
  <c r="BJ27" i="1" s="1"/>
  <c r="BB35" i="1"/>
  <c r="BE35" i="1" s="1"/>
  <c r="BG35" i="1"/>
  <c r="BJ35" i="1" s="1"/>
  <c r="BB43" i="1"/>
  <c r="BE43" i="1" s="1"/>
  <c r="BG43" i="1"/>
  <c r="BJ43" i="1" s="1"/>
  <c r="BG51" i="1"/>
  <c r="BJ51" i="1" s="1"/>
  <c r="BB51" i="1"/>
  <c r="BE51" i="1" s="1"/>
  <c r="BB23" i="1"/>
  <c r="BE23" i="1" s="1"/>
  <c r="BG23" i="1"/>
  <c r="BJ23" i="1" s="1"/>
  <c r="BB39" i="1"/>
  <c r="BE39" i="1" s="1"/>
  <c r="BG39" i="1"/>
  <c r="BJ39" i="1" s="1"/>
  <c r="BB12" i="1"/>
  <c r="BE12" i="1" s="1"/>
  <c r="BG12" i="1"/>
  <c r="BJ12" i="1" s="1"/>
  <c r="BB20" i="1"/>
  <c r="BE20" i="1" s="1"/>
  <c r="BG20" i="1"/>
  <c r="BJ20" i="1" s="1"/>
  <c r="BB28" i="1"/>
  <c r="BE28" i="1" s="1"/>
  <c r="BG28" i="1"/>
  <c r="BJ28" i="1" s="1"/>
  <c r="BB36" i="1"/>
  <c r="BE36" i="1" s="1"/>
  <c r="BG36" i="1"/>
  <c r="BJ36" i="1" s="1"/>
  <c r="BB44" i="1"/>
  <c r="BE44" i="1" s="1"/>
  <c r="BG44" i="1"/>
  <c r="BJ44" i="1" s="1"/>
  <c r="BG52" i="1"/>
  <c r="BJ52" i="1" s="1"/>
  <c r="BB52" i="1"/>
  <c r="BE52" i="1" s="1"/>
  <c r="BB13" i="1"/>
  <c r="BE13" i="1" s="1"/>
  <c r="BG13" i="1"/>
  <c r="BJ13" i="1" s="1"/>
  <c r="BB21" i="1"/>
  <c r="BE21" i="1" s="1"/>
  <c r="BG21" i="1"/>
  <c r="BJ21" i="1" s="1"/>
  <c r="BB29" i="1"/>
  <c r="BE29" i="1" s="1"/>
  <c r="BG29" i="1"/>
  <c r="BJ29" i="1" s="1"/>
  <c r="BB37" i="1"/>
  <c r="BE37" i="1" s="1"/>
  <c r="BG37" i="1"/>
  <c r="BJ37" i="1" s="1"/>
  <c r="BG45" i="1"/>
  <c r="BJ45" i="1" s="1"/>
  <c r="BB45" i="1"/>
  <c r="BE45" i="1" s="1"/>
  <c r="BG53" i="1"/>
  <c r="BJ53" i="1" s="1"/>
  <c r="BB53" i="1"/>
  <c r="BE53" i="1" s="1"/>
  <c r="BB14" i="1"/>
  <c r="BE14" i="1" s="1"/>
  <c r="BG14" i="1"/>
  <c r="BJ14" i="1" s="1"/>
  <c r="BB22" i="1"/>
  <c r="BE22" i="1" s="1"/>
  <c r="BG22" i="1"/>
  <c r="BJ22" i="1" s="1"/>
  <c r="BB30" i="1"/>
  <c r="BE30" i="1" s="1"/>
  <c r="BG30" i="1"/>
  <c r="BJ30" i="1" s="1"/>
  <c r="BB38" i="1"/>
  <c r="BE38" i="1" s="1"/>
  <c r="BG38" i="1"/>
  <c r="BJ38" i="1" s="1"/>
  <c r="BG46" i="1"/>
  <c r="BJ46" i="1" s="1"/>
  <c r="BB46" i="1"/>
  <c r="BE46" i="1" s="1"/>
  <c r="BG54" i="1"/>
  <c r="BJ54" i="1" s="1"/>
  <c r="BB54" i="1"/>
  <c r="BE54" i="1" s="1"/>
  <c r="B3" i="4" l="1"/>
  <c r="F3" i="4"/>
  <c r="I3" i="4"/>
  <c r="J3" i="4"/>
  <c r="L3" i="4" s="1"/>
  <c r="K3" i="4"/>
  <c r="M3" i="4"/>
  <c r="N3" i="4"/>
  <c r="O3" i="4"/>
  <c r="P3" i="4"/>
  <c r="Q3" i="4"/>
  <c r="R3" i="4"/>
  <c r="S3" i="4"/>
  <c r="T3" i="4"/>
  <c r="V3" i="4"/>
  <c r="Z3" i="4"/>
  <c r="B4" i="4"/>
  <c r="F4" i="4"/>
  <c r="I4" i="4"/>
  <c r="J4" i="4"/>
  <c r="K4" i="4"/>
  <c r="M4" i="4"/>
  <c r="N4" i="4"/>
  <c r="O4" i="4"/>
  <c r="P4" i="4"/>
  <c r="Q4" i="4"/>
  <c r="R4" i="4"/>
  <c r="S4" i="4"/>
  <c r="T4" i="4"/>
  <c r="V4" i="4"/>
  <c r="Z4" i="4"/>
  <c r="B5" i="4"/>
  <c r="F5" i="4"/>
  <c r="I5" i="4"/>
  <c r="J5" i="4"/>
  <c r="L5" i="4" s="1"/>
  <c r="K5" i="4"/>
  <c r="M5" i="4"/>
  <c r="N5" i="4"/>
  <c r="O5" i="4"/>
  <c r="P5" i="4"/>
  <c r="Q5" i="4"/>
  <c r="R5" i="4"/>
  <c r="S5" i="4"/>
  <c r="T5" i="4"/>
  <c r="V5" i="4"/>
  <c r="Z5" i="4"/>
  <c r="B6" i="4"/>
  <c r="F6" i="4"/>
  <c r="I6" i="4"/>
  <c r="J6" i="4"/>
  <c r="K6" i="4"/>
  <c r="M6" i="4"/>
  <c r="O6" i="4"/>
  <c r="P6" i="4"/>
  <c r="Q6" i="4"/>
  <c r="R6" i="4"/>
  <c r="S6" i="4"/>
  <c r="T6" i="4"/>
  <c r="V6" i="4"/>
  <c r="Z6" i="4"/>
  <c r="B7" i="4"/>
  <c r="F7" i="4"/>
  <c r="I7" i="4"/>
  <c r="J7" i="4"/>
  <c r="K7" i="4"/>
  <c r="M7" i="4"/>
  <c r="O7" i="4"/>
  <c r="P7" i="4"/>
  <c r="Q7" i="4"/>
  <c r="R7" i="4"/>
  <c r="S7" i="4"/>
  <c r="T7" i="4"/>
  <c r="V7" i="4"/>
  <c r="Z7" i="4"/>
  <c r="B8" i="4"/>
  <c r="F8" i="4"/>
  <c r="I8" i="4"/>
  <c r="J8" i="4"/>
  <c r="K8" i="4"/>
  <c r="M8" i="4"/>
  <c r="O8" i="4"/>
  <c r="P8" i="4"/>
  <c r="Q8" i="4"/>
  <c r="R8" i="4"/>
  <c r="S8" i="4"/>
  <c r="T8" i="4"/>
  <c r="V8" i="4"/>
  <c r="Z8" i="4"/>
  <c r="B9" i="4"/>
  <c r="F9" i="4"/>
  <c r="I9" i="4"/>
  <c r="J9" i="4"/>
  <c r="K9" i="4"/>
  <c r="M9" i="4"/>
  <c r="O9" i="4"/>
  <c r="P9" i="4"/>
  <c r="Q9" i="4"/>
  <c r="R9" i="4"/>
  <c r="S9" i="4"/>
  <c r="T9" i="4"/>
  <c r="V9" i="4"/>
  <c r="Z9" i="4"/>
  <c r="B10" i="4"/>
  <c r="F10" i="4"/>
  <c r="I10" i="4"/>
  <c r="J10" i="4"/>
  <c r="L10" i="4" s="1"/>
  <c r="K10" i="4"/>
  <c r="M10" i="4"/>
  <c r="O10" i="4"/>
  <c r="P10" i="4"/>
  <c r="Q10" i="4"/>
  <c r="R10" i="4"/>
  <c r="S10" i="4"/>
  <c r="T10" i="4"/>
  <c r="V10" i="4"/>
  <c r="Z10" i="4"/>
  <c r="B11" i="4"/>
  <c r="F11" i="4"/>
  <c r="I11" i="4"/>
  <c r="J11" i="4"/>
  <c r="L11" i="4" s="1"/>
  <c r="K11" i="4"/>
  <c r="M11" i="4"/>
  <c r="N11" i="4"/>
  <c r="O11" i="4"/>
  <c r="P11" i="4"/>
  <c r="Q11" i="4"/>
  <c r="R11" i="4"/>
  <c r="S11" i="4"/>
  <c r="T11" i="4"/>
  <c r="V11" i="4"/>
  <c r="Z11" i="4"/>
  <c r="B12" i="4"/>
  <c r="F12" i="4"/>
  <c r="I12" i="4"/>
  <c r="J12" i="4"/>
  <c r="L12" i="4" s="1"/>
  <c r="K12" i="4"/>
  <c r="M12" i="4"/>
  <c r="N12" i="4"/>
  <c r="O12" i="4"/>
  <c r="P12" i="4"/>
  <c r="Q12" i="4"/>
  <c r="R12" i="4"/>
  <c r="S12" i="4"/>
  <c r="T12" i="4"/>
  <c r="V12" i="4"/>
  <c r="Z12" i="4"/>
  <c r="B13" i="4"/>
  <c r="F13" i="4"/>
  <c r="I13" i="4"/>
  <c r="J13" i="4"/>
  <c r="BA13" i="4" s="1"/>
  <c r="K13" i="4"/>
  <c r="M13" i="4"/>
  <c r="N13" i="4"/>
  <c r="O13" i="4"/>
  <c r="P13" i="4"/>
  <c r="Q13" i="4"/>
  <c r="R13" i="4"/>
  <c r="S13" i="4"/>
  <c r="T13" i="4"/>
  <c r="V13" i="4"/>
  <c r="Z13" i="4"/>
  <c r="B14" i="4"/>
  <c r="F14" i="4"/>
  <c r="I14" i="4"/>
  <c r="J14" i="4"/>
  <c r="L14" i="4" s="1"/>
  <c r="K14" i="4"/>
  <c r="M14" i="4"/>
  <c r="N14" i="4"/>
  <c r="O14" i="4"/>
  <c r="P14" i="4"/>
  <c r="Q14" i="4"/>
  <c r="R14" i="4"/>
  <c r="S14" i="4"/>
  <c r="T14" i="4"/>
  <c r="V14" i="4"/>
  <c r="Z14" i="4"/>
  <c r="B15" i="4"/>
  <c r="F15" i="4"/>
  <c r="I15" i="4"/>
  <c r="J15" i="4"/>
  <c r="L15" i="4" s="1"/>
  <c r="K15" i="4"/>
  <c r="M15" i="4"/>
  <c r="N15" i="4"/>
  <c r="O15" i="4"/>
  <c r="P15" i="4"/>
  <c r="Q15" i="4"/>
  <c r="R15" i="4"/>
  <c r="S15" i="4"/>
  <c r="T15" i="4"/>
  <c r="V15" i="4"/>
  <c r="Z15" i="4"/>
  <c r="B16" i="4"/>
  <c r="F16" i="4"/>
  <c r="I16" i="4"/>
  <c r="J16" i="4"/>
  <c r="L16" i="4" s="1"/>
  <c r="K16" i="4"/>
  <c r="M16" i="4"/>
  <c r="N16" i="4"/>
  <c r="O16" i="4"/>
  <c r="P16" i="4"/>
  <c r="Q16" i="4"/>
  <c r="R16" i="4"/>
  <c r="S16" i="4"/>
  <c r="T16" i="4"/>
  <c r="V16" i="4"/>
  <c r="Z16" i="4"/>
  <c r="B17" i="4"/>
  <c r="F17" i="4"/>
  <c r="I17" i="4"/>
  <c r="J17" i="4"/>
  <c r="L17" i="4" s="1"/>
  <c r="K17" i="4"/>
  <c r="M17" i="4"/>
  <c r="N17" i="4"/>
  <c r="O17" i="4"/>
  <c r="P17" i="4"/>
  <c r="Q17" i="4"/>
  <c r="R17" i="4"/>
  <c r="S17" i="4"/>
  <c r="T17" i="4"/>
  <c r="V17" i="4"/>
  <c r="Z17" i="4"/>
  <c r="B18" i="4"/>
  <c r="F18" i="4"/>
  <c r="I18" i="4"/>
  <c r="J18" i="4"/>
  <c r="L18" i="4" s="1"/>
  <c r="K18" i="4"/>
  <c r="M18" i="4"/>
  <c r="N18" i="4"/>
  <c r="O18" i="4"/>
  <c r="P18" i="4"/>
  <c r="Q18" i="4"/>
  <c r="R18" i="4"/>
  <c r="S18" i="4"/>
  <c r="T18" i="4"/>
  <c r="V18" i="4"/>
  <c r="Z18" i="4"/>
  <c r="B19" i="4"/>
  <c r="F19" i="4"/>
  <c r="I19" i="4"/>
  <c r="J19" i="4"/>
  <c r="L19" i="4" s="1"/>
  <c r="K19" i="4"/>
  <c r="M19" i="4"/>
  <c r="N19" i="4"/>
  <c r="O19" i="4"/>
  <c r="P19" i="4"/>
  <c r="Q19" i="4"/>
  <c r="R19" i="4"/>
  <c r="S19" i="4"/>
  <c r="T19" i="4"/>
  <c r="V19" i="4"/>
  <c r="Z19" i="4"/>
  <c r="B20" i="4"/>
  <c r="F20" i="4"/>
  <c r="I20" i="4"/>
  <c r="J20" i="4"/>
  <c r="L20" i="4" s="1"/>
  <c r="K20" i="4"/>
  <c r="M20" i="4"/>
  <c r="N20" i="4"/>
  <c r="O20" i="4"/>
  <c r="P20" i="4"/>
  <c r="Q20" i="4"/>
  <c r="R20" i="4"/>
  <c r="S20" i="4"/>
  <c r="T20" i="4"/>
  <c r="V20" i="4"/>
  <c r="Z20" i="4"/>
  <c r="B21" i="4"/>
  <c r="F21" i="4"/>
  <c r="I21" i="4"/>
  <c r="J21" i="4"/>
  <c r="L21" i="4" s="1"/>
  <c r="K21" i="4"/>
  <c r="M21" i="4"/>
  <c r="N21" i="4"/>
  <c r="O21" i="4"/>
  <c r="P21" i="4"/>
  <c r="Q21" i="4"/>
  <c r="R21" i="4"/>
  <c r="S21" i="4"/>
  <c r="T21" i="4"/>
  <c r="V21" i="4"/>
  <c r="Z21" i="4"/>
  <c r="B22" i="4"/>
  <c r="F22" i="4"/>
  <c r="I22" i="4"/>
  <c r="J22" i="4"/>
  <c r="K22" i="4"/>
  <c r="M22" i="4"/>
  <c r="N22" i="4"/>
  <c r="O22" i="4"/>
  <c r="P22" i="4"/>
  <c r="Q22" i="4"/>
  <c r="R22" i="4"/>
  <c r="S22" i="4"/>
  <c r="T22" i="4"/>
  <c r="V22" i="4"/>
  <c r="Z22" i="4"/>
  <c r="B23" i="4"/>
  <c r="F23" i="4"/>
  <c r="I23" i="4"/>
  <c r="J23" i="4"/>
  <c r="K23" i="4"/>
  <c r="M23" i="4"/>
  <c r="N23" i="4"/>
  <c r="O23" i="4"/>
  <c r="P23" i="4"/>
  <c r="Q23" i="4"/>
  <c r="R23" i="4"/>
  <c r="S23" i="4"/>
  <c r="T23" i="4"/>
  <c r="V23" i="4"/>
  <c r="Z23" i="4"/>
  <c r="B24" i="4"/>
  <c r="F24" i="4"/>
  <c r="I24" i="4"/>
  <c r="J24" i="4"/>
  <c r="BA24" i="4" s="1"/>
  <c r="K24" i="4"/>
  <c r="M24" i="4"/>
  <c r="N24" i="4"/>
  <c r="O24" i="4"/>
  <c r="P24" i="4"/>
  <c r="Q24" i="4"/>
  <c r="R24" i="4"/>
  <c r="S24" i="4"/>
  <c r="T24" i="4"/>
  <c r="V24" i="4"/>
  <c r="Z24" i="4"/>
  <c r="B25" i="4"/>
  <c r="F25" i="4"/>
  <c r="I25" i="4"/>
  <c r="J25" i="4"/>
  <c r="L25" i="4" s="1"/>
  <c r="K25" i="4"/>
  <c r="M25" i="4"/>
  <c r="N25" i="4"/>
  <c r="O25" i="4"/>
  <c r="P25" i="4"/>
  <c r="Q25" i="4"/>
  <c r="R25" i="4"/>
  <c r="S25" i="4"/>
  <c r="T25" i="4"/>
  <c r="V25" i="4"/>
  <c r="Z25" i="4"/>
  <c r="B26" i="4"/>
  <c r="F26" i="4"/>
  <c r="I26" i="4"/>
  <c r="J26" i="4"/>
  <c r="L26" i="4" s="1"/>
  <c r="K26" i="4"/>
  <c r="M26" i="4"/>
  <c r="N26" i="4"/>
  <c r="O26" i="4"/>
  <c r="P26" i="4"/>
  <c r="Q26" i="4"/>
  <c r="R26" i="4"/>
  <c r="S26" i="4"/>
  <c r="T26" i="4"/>
  <c r="V26" i="4"/>
  <c r="Z26" i="4"/>
  <c r="B27" i="4"/>
  <c r="F27" i="4"/>
  <c r="I27" i="4"/>
  <c r="J27" i="4"/>
  <c r="L27" i="4" s="1"/>
  <c r="K27" i="4"/>
  <c r="M27" i="4"/>
  <c r="N27" i="4"/>
  <c r="O27" i="4"/>
  <c r="P27" i="4"/>
  <c r="Q27" i="4"/>
  <c r="R27" i="4"/>
  <c r="S27" i="4"/>
  <c r="T27" i="4"/>
  <c r="V27" i="4"/>
  <c r="Z27" i="4"/>
  <c r="B28" i="4"/>
  <c r="F28" i="4"/>
  <c r="I28" i="4"/>
  <c r="J28" i="4"/>
  <c r="L28" i="4" s="1"/>
  <c r="K28" i="4"/>
  <c r="M28" i="4"/>
  <c r="N28" i="4"/>
  <c r="O28" i="4"/>
  <c r="P28" i="4"/>
  <c r="Q28" i="4"/>
  <c r="R28" i="4"/>
  <c r="S28" i="4"/>
  <c r="T28" i="4"/>
  <c r="V28" i="4"/>
  <c r="Z28" i="4"/>
  <c r="B29" i="4"/>
  <c r="F29" i="4"/>
  <c r="I29" i="4"/>
  <c r="J29" i="4"/>
  <c r="L29" i="4" s="1"/>
  <c r="K29" i="4"/>
  <c r="M29" i="4"/>
  <c r="N29" i="4"/>
  <c r="O29" i="4"/>
  <c r="P29" i="4"/>
  <c r="Q29" i="4"/>
  <c r="R29" i="4"/>
  <c r="S29" i="4"/>
  <c r="T29" i="4"/>
  <c r="V29" i="4"/>
  <c r="Z29" i="4"/>
  <c r="B30" i="4"/>
  <c r="F30" i="4"/>
  <c r="I30" i="4"/>
  <c r="J30" i="4"/>
  <c r="L30" i="4" s="1"/>
  <c r="K30" i="4"/>
  <c r="M30" i="4"/>
  <c r="N30" i="4"/>
  <c r="O30" i="4"/>
  <c r="P30" i="4"/>
  <c r="Q30" i="4"/>
  <c r="R30" i="4"/>
  <c r="S30" i="4"/>
  <c r="T30" i="4"/>
  <c r="V30" i="4"/>
  <c r="Z30" i="4"/>
  <c r="B31" i="4"/>
  <c r="F31" i="4"/>
  <c r="I31" i="4"/>
  <c r="J31" i="4"/>
  <c r="L31" i="4" s="1"/>
  <c r="K31" i="4"/>
  <c r="M31" i="4"/>
  <c r="N31" i="4"/>
  <c r="O31" i="4"/>
  <c r="P31" i="4"/>
  <c r="Q31" i="4"/>
  <c r="R31" i="4"/>
  <c r="S31" i="4"/>
  <c r="T31" i="4"/>
  <c r="V31" i="4"/>
  <c r="Z31" i="4"/>
  <c r="B32" i="4"/>
  <c r="F32" i="4"/>
  <c r="I32" i="4"/>
  <c r="J32" i="4"/>
  <c r="L32" i="4" s="1"/>
  <c r="K32" i="4"/>
  <c r="M32" i="4"/>
  <c r="N32" i="4"/>
  <c r="O32" i="4"/>
  <c r="P32" i="4"/>
  <c r="Q32" i="4"/>
  <c r="R32" i="4"/>
  <c r="S32" i="4"/>
  <c r="T32" i="4"/>
  <c r="V32" i="4"/>
  <c r="Z32" i="4"/>
  <c r="B33" i="4"/>
  <c r="F33" i="4"/>
  <c r="I33" i="4"/>
  <c r="J33" i="4"/>
  <c r="L33" i="4" s="1"/>
  <c r="K33" i="4"/>
  <c r="M33" i="4"/>
  <c r="N33" i="4"/>
  <c r="O33" i="4"/>
  <c r="P33" i="4"/>
  <c r="Q33" i="4"/>
  <c r="R33" i="4"/>
  <c r="S33" i="4"/>
  <c r="T33" i="4"/>
  <c r="V33" i="4"/>
  <c r="Z33" i="4"/>
  <c r="B34" i="4"/>
  <c r="F34" i="4"/>
  <c r="I34" i="4"/>
  <c r="J34" i="4"/>
  <c r="BA34" i="4" s="1"/>
  <c r="K34" i="4"/>
  <c r="M34" i="4"/>
  <c r="N34" i="4"/>
  <c r="O34" i="4"/>
  <c r="P34" i="4"/>
  <c r="Q34" i="4"/>
  <c r="R34" i="4"/>
  <c r="S34" i="4"/>
  <c r="T34" i="4"/>
  <c r="V34" i="4"/>
  <c r="Z34" i="4"/>
  <c r="B35" i="4"/>
  <c r="F35" i="4"/>
  <c r="I35" i="4"/>
  <c r="J35" i="4"/>
  <c r="L35" i="4" s="1"/>
  <c r="K35" i="4"/>
  <c r="M35" i="4"/>
  <c r="N35" i="4"/>
  <c r="O35" i="4"/>
  <c r="P35" i="4"/>
  <c r="Q35" i="4"/>
  <c r="R35" i="4"/>
  <c r="S35" i="4"/>
  <c r="T35" i="4"/>
  <c r="V35" i="4"/>
  <c r="Z35" i="4"/>
  <c r="B36" i="4"/>
  <c r="F36" i="4"/>
  <c r="I36" i="4"/>
  <c r="J36" i="4"/>
  <c r="BA36" i="4" s="1"/>
  <c r="K36" i="4"/>
  <c r="M36" i="4"/>
  <c r="N36" i="4"/>
  <c r="O36" i="4"/>
  <c r="P36" i="4"/>
  <c r="Q36" i="4"/>
  <c r="R36" i="4"/>
  <c r="S36" i="4"/>
  <c r="T36" i="4"/>
  <c r="V36" i="4"/>
  <c r="Z36" i="4"/>
  <c r="B37" i="4"/>
  <c r="F37" i="4"/>
  <c r="I37" i="4"/>
  <c r="J37" i="4"/>
  <c r="L37" i="4" s="1"/>
  <c r="K37" i="4"/>
  <c r="M37" i="4"/>
  <c r="N37" i="4"/>
  <c r="O37" i="4"/>
  <c r="P37" i="4"/>
  <c r="Q37" i="4"/>
  <c r="R37" i="4"/>
  <c r="S37" i="4"/>
  <c r="T37" i="4"/>
  <c r="V37" i="4"/>
  <c r="Z37" i="4"/>
  <c r="B38" i="4"/>
  <c r="F38" i="4"/>
  <c r="I38" i="4"/>
  <c r="J38" i="4"/>
  <c r="K38" i="4"/>
  <c r="M38" i="4"/>
  <c r="N38" i="4"/>
  <c r="O38" i="4"/>
  <c r="P38" i="4"/>
  <c r="Q38" i="4"/>
  <c r="R38" i="4"/>
  <c r="S38" i="4"/>
  <c r="T38" i="4"/>
  <c r="V38" i="4"/>
  <c r="Z38" i="4"/>
  <c r="B39" i="4"/>
  <c r="F39" i="4"/>
  <c r="I39" i="4"/>
  <c r="J39" i="4"/>
  <c r="L39" i="4" s="1"/>
  <c r="K39" i="4"/>
  <c r="M39" i="4"/>
  <c r="N39" i="4"/>
  <c r="O39" i="4"/>
  <c r="AC39" i="4" s="1"/>
  <c r="P39" i="4"/>
  <c r="Q39" i="4"/>
  <c r="R39" i="4"/>
  <c r="S39" i="4"/>
  <c r="T39" i="4"/>
  <c r="V39" i="4"/>
  <c r="Y39" i="4"/>
  <c r="BQ39" i="4" s="1"/>
  <c r="Z39" i="4"/>
  <c r="B40" i="4"/>
  <c r="F40" i="4"/>
  <c r="I40" i="4"/>
  <c r="J40" i="4"/>
  <c r="L40" i="4" s="1"/>
  <c r="K40" i="4"/>
  <c r="M40" i="4"/>
  <c r="N40" i="4"/>
  <c r="O40" i="4"/>
  <c r="P40" i="4"/>
  <c r="Q40" i="4"/>
  <c r="R40" i="4"/>
  <c r="S40" i="4"/>
  <c r="T40" i="4"/>
  <c r="V40" i="4"/>
  <c r="Z40" i="4"/>
  <c r="B41" i="4"/>
  <c r="F41" i="4"/>
  <c r="I41" i="4"/>
  <c r="J41" i="4"/>
  <c r="L41" i="4" s="1"/>
  <c r="K41" i="4"/>
  <c r="M41" i="4"/>
  <c r="N41" i="4"/>
  <c r="O41" i="4"/>
  <c r="P41" i="4"/>
  <c r="Q41" i="4"/>
  <c r="R41" i="4"/>
  <c r="S41" i="4"/>
  <c r="T41" i="4"/>
  <c r="V41" i="4"/>
  <c r="Z41" i="4"/>
  <c r="B42" i="4"/>
  <c r="F42" i="4"/>
  <c r="I42" i="4"/>
  <c r="J42" i="4"/>
  <c r="L42" i="4" s="1"/>
  <c r="K42" i="4"/>
  <c r="M42" i="4"/>
  <c r="N42" i="4"/>
  <c r="O42" i="4"/>
  <c r="P42" i="4"/>
  <c r="Q42" i="4"/>
  <c r="R42" i="4"/>
  <c r="S42" i="4"/>
  <c r="T42" i="4"/>
  <c r="V42" i="4"/>
  <c r="Z42" i="4"/>
  <c r="B43" i="4"/>
  <c r="F43" i="4"/>
  <c r="I43" i="4"/>
  <c r="J43" i="4"/>
  <c r="L43" i="4" s="1"/>
  <c r="K43" i="4"/>
  <c r="M43" i="4"/>
  <c r="N43" i="4"/>
  <c r="O43" i="4"/>
  <c r="P43" i="4"/>
  <c r="Q43" i="4"/>
  <c r="R43" i="4"/>
  <c r="S43" i="4"/>
  <c r="T43" i="4"/>
  <c r="V43" i="4"/>
  <c r="Z43" i="4"/>
  <c r="B44" i="4"/>
  <c r="F44" i="4"/>
  <c r="I44" i="4"/>
  <c r="J44" i="4"/>
  <c r="L44" i="4" s="1"/>
  <c r="K44" i="4"/>
  <c r="M44" i="4"/>
  <c r="N44" i="4"/>
  <c r="O44" i="4"/>
  <c r="P44" i="4"/>
  <c r="Q44" i="4"/>
  <c r="R44" i="4"/>
  <c r="S44" i="4"/>
  <c r="T44" i="4"/>
  <c r="V44" i="4"/>
  <c r="Z44" i="4"/>
  <c r="B45" i="4"/>
  <c r="F45" i="4"/>
  <c r="I45" i="4"/>
  <c r="J45" i="4"/>
  <c r="L45" i="4" s="1"/>
  <c r="K45" i="4"/>
  <c r="M45" i="4"/>
  <c r="N45" i="4"/>
  <c r="O45" i="4"/>
  <c r="P45" i="4"/>
  <c r="Q45" i="4"/>
  <c r="R45" i="4"/>
  <c r="S45" i="4"/>
  <c r="T45" i="4"/>
  <c r="V45" i="4"/>
  <c r="Z45" i="4"/>
  <c r="B46" i="4"/>
  <c r="F46" i="4"/>
  <c r="I46" i="4"/>
  <c r="J46" i="4"/>
  <c r="L46" i="4" s="1"/>
  <c r="K46" i="4"/>
  <c r="M46" i="4"/>
  <c r="N46" i="4"/>
  <c r="O46" i="4"/>
  <c r="P46" i="4"/>
  <c r="Q46" i="4"/>
  <c r="R46" i="4"/>
  <c r="S46" i="4"/>
  <c r="T46" i="4"/>
  <c r="V46" i="4"/>
  <c r="Z46" i="4"/>
  <c r="B47" i="4"/>
  <c r="F47" i="4"/>
  <c r="I47" i="4"/>
  <c r="J47" i="4"/>
  <c r="L47" i="4" s="1"/>
  <c r="K47" i="4"/>
  <c r="M47" i="4"/>
  <c r="N47" i="4"/>
  <c r="O47" i="4"/>
  <c r="P47" i="4"/>
  <c r="Q47" i="4"/>
  <c r="R47" i="4"/>
  <c r="S47" i="4"/>
  <c r="T47" i="4"/>
  <c r="V47" i="4"/>
  <c r="Z47" i="4"/>
  <c r="B48" i="4"/>
  <c r="F48" i="4"/>
  <c r="I48" i="4"/>
  <c r="J48" i="4"/>
  <c r="L48" i="4" s="1"/>
  <c r="K48" i="4"/>
  <c r="M48" i="4"/>
  <c r="N48" i="4"/>
  <c r="O48" i="4"/>
  <c r="P48" i="4"/>
  <c r="Q48" i="4"/>
  <c r="R48" i="4"/>
  <c r="S48" i="4"/>
  <c r="T48" i="4"/>
  <c r="V48" i="4"/>
  <c r="Z48" i="4"/>
  <c r="B49" i="4"/>
  <c r="F49" i="4"/>
  <c r="I49" i="4"/>
  <c r="J49" i="4"/>
  <c r="L49" i="4" s="1"/>
  <c r="K49" i="4"/>
  <c r="M49" i="4"/>
  <c r="N49" i="4"/>
  <c r="O49" i="4"/>
  <c r="P49" i="4"/>
  <c r="Q49" i="4"/>
  <c r="R49" i="4"/>
  <c r="S49" i="4"/>
  <c r="T49" i="4"/>
  <c r="V49" i="4"/>
  <c r="Z49" i="4"/>
  <c r="B50" i="4"/>
  <c r="F50" i="4"/>
  <c r="I50" i="4"/>
  <c r="J50" i="4"/>
  <c r="L50" i="4" s="1"/>
  <c r="K50" i="4"/>
  <c r="M50" i="4"/>
  <c r="N50" i="4"/>
  <c r="O50" i="4"/>
  <c r="P50" i="4"/>
  <c r="Q50" i="4"/>
  <c r="R50" i="4"/>
  <c r="S50" i="4"/>
  <c r="T50" i="4"/>
  <c r="V50" i="4"/>
  <c r="Z50" i="4"/>
  <c r="B51" i="4"/>
  <c r="F51" i="4"/>
  <c r="I51" i="4"/>
  <c r="J51" i="4"/>
  <c r="L51" i="4" s="1"/>
  <c r="K51" i="4"/>
  <c r="M51" i="4"/>
  <c r="N51" i="4"/>
  <c r="O51" i="4"/>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U39" i="4" l="1"/>
  <c r="BP39" i="4" s="1"/>
  <c r="L7" i="4"/>
  <c r="BA7" i="4"/>
  <c r="L36" i="4"/>
  <c r="L13" i="4"/>
  <c r="U45" i="4"/>
  <c r="BP45" i="4" s="1"/>
  <c r="AC45" i="4"/>
  <c r="U50" i="4"/>
  <c r="BP50" i="4" s="1"/>
  <c r="AC50" i="4"/>
  <c r="U42" i="4"/>
  <c r="BP42" i="4" s="1"/>
  <c r="AC42" i="4"/>
  <c r="U29" i="4"/>
  <c r="BP29" i="4" s="1"/>
  <c r="AC29" i="4"/>
  <c r="U27" i="4"/>
  <c r="BP27" i="4" s="1"/>
  <c r="AC27" i="4"/>
  <c r="U18" i="4"/>
  <c r="BP18" i="4" s="1"/>
  <c r="AC18" i="4"/>
  <c r="U51" i="4"/>
  <c r="BP51" i="4" s="1"/>
  <c r="AC51" i="4"/>
  <c r="U43" i="4"/>
  <c r="BP43" i="4" s="1"/>
  <c r="AC43" i="4"/>
  <c r="U30" i="4"/>
  <c r="BP30" i="4" s="1"/>
  <c r="AC30" i="4"/>
  <c r="U28" i="4"/>
  <c r="BP28" i="4" s="1"/>
  <c r="AC28" i="4"/>
  <c r="U19" i="4"/>
  <c r="BP19" i="4" s="1"/>
  <c r="AC19" i="4"/>
  <c r="U10" i="4"/>
  <c r="BP10" i="4" s="1"/>
  <c r="AC10" i="4"/>
  <c r="U6" i="4"/>
  <c r="BP6" i="4" s="1"/>
  <c r="AC6" i="4"/>
  <c r="U44" i="4"/>
  <c r="BP44" i="4" s="1"/>
  <c r="AC44" i="4"/>
  <c r="U31" i="4"/>
  <c r="BP31" i="4" s="1"/>
  <c r="AC31" i="4"/>
  <c r="Y28" i="4"/>
  <c r="BQ28" i="4" s="1"/>
  <c r="U20" i="4"/>
  <c r="BP20" i="4" s="1"/>
  <c r="AC20" i="4"/>
  <c r="U11" i="4"/>
  <c r="BP11" i="4" s="1"/>
  <c r="AC11" i="4"/>
  <c r="Y32" i="4"/>
  <c r="BQ32" i="4" s="1"/>
  <c r="AC32" i="4"/>
  <c r="U12" i="4"/>
  <c r="BP12" i="4" s="1"/>
  <c r="AC12" i="4"/>
  <c r="U7" i="4"/>
  <c r="BP7" i="4" s="1"/>
  <c r="AC7" i="4"/>
  <c r="U22" i="4"/>
  <c r="BP22" i="4" s="1"/>
  <c r="AC22" i="4"/>
  <c r="U14" i="4"/>
  <c r="BP14" i="4" s="1"/>
  <c r="AC14" i="4"/>
  <c r="U34" i="4"/>
  <c r="BP34" i="4" s="1"/>
  <c r="AC34" i="4"/>
  <c r="U23" i="4"/>
  <c r="BP23" i="4" s="1"/>
  <c r="AC23" i="4"/>
  <c r="U15" i="4"/>
  <c r="BP15" i="4" s="1"/>
  <c r="AC15" i="4"/>
  <c r="U8" i="4"/>
  <c r="BP8" i="4" s="1"/>
  <c r="AC8" i="4"/>
  <c r="U48" i="4"/>
  <c r="BP48" i="4" s="1"/>
  <c r="AC48" i="4"/>
  <c r="U40" i="4"/>
  <c r="BP40" i="4" s="1"/>
  <c r="AC40" i="4"/>
  <c r="U37" i="4"/>
  <c r="BP37" i="4" s="1"/>
  <c r="AC37" i="4"/>
  <c r="U36" i="4"/>
  <c r="BP36" i="4" s="1"/>
  <c r="AC36" i="4"/>
  <c r="U35" i="4"/>
  <c r="BP35" i="4" s="1"/>
  <c r="AC35" i="4"/>
  <c r="U25" i="4"/>
  <c r="BP25" i="4" s="1"/>
  <c r="AC25" i="4"/>
  <c r="U24" i="4"/>
  <c r="BP24" i="4" s="1"/>
  <c r="AC24" i="4"/>
  <c r="U16" i="4"/>
  <c r="BP16" i="4" s="1"/>
  <c r="AC16" i="4"/>
  <c r="U21" i="4"/>
  <c r="BP21" i="4" s="1"/>
  <c r="AC21" i="4"/>
  <c r="U13" i="4"/>
  <c r="BP13" i="4" s="1"/>
  <c r="AC13" i="4"/>
  <c r="U46" i="4"/>
  <c r="BP46" i="4" s="1"/>
  <c r="AC46" i="4"/>
  <c r="U33" i="4"/>
  <c r="BP33" i="4" s="1"/>
  <c r="AC33" i="4"/>
  <c r="U47" i="4"/>
  <c r="BP47" i="4" s="1"/>
  <c r="AC47" i="4"/>
  <c r="U49" i="4"/>
  <c r="BP49" i="4" s="1"/>
  <c r="AC49" i="4"/>
  <c r="U41" i="4"/>
  <c r="BP41" i="4" s="1"/>
  <c r="AC41" i="4"/>
  <c r="U38" i="4"/>
  <c r="BP38" i="4" s="1"/>
  <c r="AC38" i="4"/>
  <c r="U26" i="4"/>
  <c r="BP26" i="4" s="1"/>
  <c r="AC26" i="4"/>
  <c r="Y24" i="4"/>
  <c r="BQ24" i="4" s="1"/>
  <c r="U17" i="4"/>
  <c r="BP17" i="4" s="1"/>
  <c r="AC17" i="4"/>
  <c r="U9" i="4"/>
  <c r="BP9" i="4" s="1"/>
  <c r="AC9" i="4"/>
  <c r="U5" i="4"/>
  <c r="BP5" i="4" s="1"/>
  <c r="AC5" i="4"/>
  <c r="U4" i="4"/>
  <c r="BP4" i="4" s="1"/>
  <c r="AC4" i="4"/>
  <c r="U3" i="4"/>
  <c r="BP3" i="4" s="1"/>
  <c r="AC3" i="4"/>
  <c r="L8" i="4"/>
  <c r="BA8" i="4"/>
  <c r="L34" i="4"/>
  <c r="L9" i="4"/>
  <c r="BA9" i="4"/>
  <c r="L6" i="4"/>
  <c r="BA6" i="4"/>
  <c r="L38" i="4"/>
  <c r="BA38" i="4"/>
  <c r="L22" i="4"/>
  <c r="BA22" i="4"/>
  <c r="L4" i="4"/>
  <c r="BA4" i="4"/>
  <c r="L24" i="4"/>
  <c r="L23" i="4"/>
  <c r="BA23" i="4"/>
  <c r="Y38" i="4"/>
  <c r="BQ38" i="4" s="1"/>
  <c r="Y31" i="4"/>
  <c r="BQ31" i="4" s="1"/>
  <c r="Y8" i="4"/>
  <c r="BQ8" i="4" s="1"/>
  <c r="Y37" i="4"/>
  <c r="BQ37" i="4" s="1"/>
  <c r="Y12" i="4"/>
  <c r="BQ12" i="4" s="1"/>
  <c r="Y5" i="4"/>
  <c r="BQ5" i="4" s="1"/>
  <c r="Y49" i="4"/>
  <c r="BQ49" i="4" s="1"/>
  <c r="Y52" i="4"/>
  <c r="Y44" i="4"/>
  <c r="BQ44" i="4" s="1"/>
  <c r="Y16" i="4"/>
  <c r="BQ16" i="4" s="1"/>
  <c r="Y21" i="4"/>
  <c r="BQ21" i="4" s="1"/>
  <c r="Y20" i="4"/>
  <c r="BQ20" i="4" s="1"/>
  <c r="Y47" i="4"/>
  <c r="BQ47" i="4" s="1"/>
  <c r="Y36" i="4"/>
  <c r="BQ36" i="4" s="1"/>
  <c r="Y33" i="4"/>
  <c r="BQ33" i="4" s="1"/>
  <c r="Y48" i="4"/>
  <c r="BQ48" i="4" s="1"/>
  <c r="Y15" i="4"/>
  <c r="BQ15" i="4" s="1"/>
  <c r="Y14" i="4"/>
  <c r="BQ14" i="4" s="1"/>
  <c r="Y13" i="4"/>
  <c r="BQ13" i="4" s="1"/>
  <c r="Y4" i="4"/>
  <c r="BQ4" i="4" s="1"/>
  <c r="Y46" i="4"/>
  <c r="BQ46" i="4" s="1"/>
  <c r="Y3" i="4"/>
  <c r="BQ3" i="4" s="1"/>
  <c r="Y29" i="4"/>
  <c r="BQ29" i="4" s="1"/>
  <c r="Y45" i="4"/>
  <c r="BQ45" i="4" s="1"/>
  <c r="Y30" i="4"/>
  <c r="BQ30" i="4" s="1"/>
  <c r="Y51" i="4"/>
  <c r="BQ51" i="4" s="1"/>
  <c r="Y50" i="4"/>
  <c r="BQ50" i="4" s="1"/>
  <c r="Y43" i="4"/>
  <c r="BQ43" i="4" s="1"/>
  <c r="Y42" i="4"/>
  <c r="BQ42" i="4" s="1"/>
  <c r="U32" i="4"/>
  <c r="BP32" i="4" s="1"/>
  <c r="Y35" i="4"/>
  <c r="BQ35" i="4" s="1"/>
  <c r="Y34" i="4"/>
  <c r="BQ34" i="4" s="1"/>
  <c r="Y26" i="4"/>
  <c r="BQ26" i="4" s="1"/>
  <c r="Y25" i="4"/>
  <c r="BQ25" i="4" s="1"/>
  <c r="Y23" i="4"/>
  <c r="BQ23" i="4" s="1"/>
  <c r="Y22" i="4"/>
  <c r="BQ22" i="4" s="1"/>
  <c r="Y19" i="4"/>
  <c r="BQ19" i="4" s="1"/>
  <c r="Y18" i="4"/>
  <c r="BQ18" i="4" s="1"/>
  <c r="Y17" i="4"/>
  <c r="BQ17" i="4" s="1"/>
  <c r="Y11" i="4"/>
  <c r="BQ11" i="4" s="1"/>
  <c r="Y10" i="4"/>
  <c r="BQ10" i="4" s="1"/>
  <c r="Y9" i="4"/>
  <c r="BQ9" i="4" s="1"/>
  <c r="Y7" i="4"/>
  <c r="BQ7" i="4" s="1"/>
  <c r="Y6" i="4"/>
  <c r="BQ6" i="4" s="1"/>
  <c r="Y40" i="4"/>
  <c r="BQ40" i="4" s="1"/>
  <c r="Y41" i="4"/>
  <c r="BQ41" i="4" s="1"/>
  <c r="Y27" i="4"/>
  <c r="BQ27" i="4" s="1"/>
  <c r="AQ26" i="4" l="1"/>
  <c r="BB26" i="4"/>
  <c r="AQ32" i="4"/>
  <c r="BB32" i="4"/>
  <c r="AQ30" i="4"/>
  <c r="BB30" i="4"/>
  <c r="AQ27" i="4"/>
  <c r="BB27" i="4"/>
  <c r="BB29" i="4"/>
  <c r="AQ29" i="4"/>
  <c r="AQ17" i="4"/>
  <c r="BB17" i="4"/>
  <c r="AQ10" i="4"/>
  <c r="BB10" i="4"/>
  <c r="AQ12" i="4"/>
  <c r="BB12" i="4"/>
  <c r="AQ7" i="4"/>
  <c r="BB7" i="4"/>
  <c r="AQ34" i="4"/>
  <c r="BB34" i="4"/>
  <c r="BB36" i="4"/>
  <c r="AQ36" i="4"/>
  <c r="BB9" i="4"/>
  <c r="AQ9" i="4"/>
  <c r="BB24" i="4"/>
  <c r="AQ24" i="4"/>
  <c r="AQ6" i="4"/>
  <c r="BB6" i="4"/>
  <c r="BB4" i="4"/>
  <c r="AQ4" i="4"/>
  <c r="AQ38" i="4"/>
  <c r="BB38" i="4"/>
  <c r="BB8" i="4"/>
  <c r="AQ8" i="4"/>
  <c r="AQ22" i="4"/>
  <c r="BB22" i="4"/>
  <c r="BB13" i="4"/>
  <c r="AQ13" i="4"/>
  <c r="AQ23" i="4"/>
  <c r="BB23" i="4"/>
  <c r="N12" i="2"/>
  <c r="N11" i="2" s="1"/>
  <c r="O12" i="2"/>
  <c r="B8" i="1"/>
  <c r="B10" i="1" s="1"/>
  <c r="D4" i="4" s="1"/>
  <c r="B9" i="1"/>
  <c r="D3" i="4" s="1"/>
  <c r="AB36" i="3" l="1"/>
  <c r="BW2" i="4"/>
  <c r="AY29" i="4"/>
  <c r="B11" i="1"/>
  <c r="D5" i="4" s="1"/>
  <c r="B12" i="1"/>
  <c r="D6" i="4" s="1"/>
  <c r="B13" i="1" l="1"/>
  <c r="B14" i="1" l="1"/>
  <c r="D7" i="4"/>
  <c r="B15" i="1"/>
  <c r="D9" i="4" s="1"/>
  <c r="D8" i="4" l="1"/>
  <c r="B16" i="1"/>
  <c r="D10" i="4" l="1"/>
  <c r="B17" i="1"/>
  <c r="D11" i="4" l="1"/>
  <c r="B18" i="1"/>
  <c r="D12" i="4" l="1"/>
  <c r="B19" i="1"/>
  <c r="B20" i="1"/>
  <c r="D13" i="4" l="1"/>
  <c r="B21" i="1"/>
  <c r="D14" i="4"/>
  <c r="B22" i="1"/>
  <c r="D15" i="4" l="1"/>
  <c r="B23" i="1"/>
  <c r="D16" i="4"/>
  <c r="B24" i="1" l="1"/>
  <c r="D17" i="4"/>
  <c r="BE8" i="1"/>
  <c r="BJ8" i="1" l="1"/>
  <c r="B25" i="1"/>
  <c r="D18" i="4"/>
  <c r="B26" i="1" l="1"/>
  <c r="D19" i="4"/>
  <c r="N7" i="4"/>
  <c r="B27" i="1" l="1"/>
  <c r="D20" i="4"/>
  <c r="B28" i="1" l="1"/>
  <c r="D21" i="4"/>
  <c r="B29" i="1" l="1"/>
  <c r="D22" i="4"/>
  <c r="B30" i="1" l="1"/>
  <c r="D23" i="4"/>
  <c r="K2" i="4"/>
  <c r="J2" i="4"/>
  <c r="BA2" i="4" s="1"/>
  <c r="B31" i="1" l="1"/>
  <c r="D24" i="4"/>
  <c r="Z2" i="4"/>
  <c r="B32" i="1" l="1"/>
  <c r="D25" i="4"/>
  <c r="Q2" i="1"/>
  <c r="B33" i="1" l="1"/>
  <c r="D26" i="4"/>
  <c r="N10" i="4"/>
  <c r="N9" i="4"/>
  <c r="N8" i="4"/>
  <c r="N6" i="4"/>
  <c r="B34" i="1" l="1"/>
  <c r="D27" i="4"/>
  <c r="B35" i="1" l="1"/>
  <c r="D28" i="4"/>
  <c r="B2" i="4"/>
  <c r="AR2" i="4" s="1"/>
  <c r="CR3" i="4" l="1"/>
  <c r="CR2" i="4"/>
  <c r="CR9" i="4"/>
  <c r="CR8" i="4"/>
  <c r="CR5" i="4"/>
  <c r="CR7" i="4"/>
  <c r="CR6" i="4"/>
  <c r="CR4" i="4"/>
  <c r="B36" i="1"/>
  <c r="D29" i="4"/>
  <c r="B37" i="1" l="1"/>
  <c r="D30" i="4"/>
  <c r="CO2" i="4"/>
  <c r="CN2" i="4"/>
  <c r="B38" i="1" l="1"/>
  <c r="D31" i="4"/>
  <c r="F2" i="4"/>
  <c r="B39" i="1" l="1"/>
  <c r="D32" i="4"/>
  <c r="BV2" i="4"/>
  <c r="CE2" i="4"/>
  <c r="CD2" i="4"/>
  <c r="B40" i="1" l="1"/>
  <c r="D33" i="4"/>
  <c r="B41" i="1" l="1"/>
  <c r="D34" i="4"/>
  <c r="B42" i="1" l="1"/>
  <c r="D35" i="4"/>
  <c r="CB2" i="4"/>
  <c r="CM2" i="4"/>
  <c r="CL2" i="4"/>
  <c r="CK2" i="4"/>
  <c r="CJ2" i="4"/>
  <c r="CH2" i="4"/>
  <c r="CG2" i="4"/>
  <c r="CF2" i="4"/>
  <c r="CA2" i="4"/>
  <c r="CC2" i="4"/>
  <c r="BZ2" i="4"/>
  <c r="B43" i="1" l="1"/>
  <c r="D36" i="4"/>
  <c r="T2" i="4"/>
  <c r="S2" i="4"/>
  <c r="R2" i="4"/>
  <c r="Q2" i="4"/>
  <c r="P2" i="4"/>
  <c r="O2" i="4"/>
  <c r="AC2" i="4" s="1"/>
  <c r="N2" i="4"/>
  <c r="M2" i="4"/>
  <c r="AQ2" i="4" l="1"/>
  <c r="BB2" i="4"/>
  <c r="C41" i="4"/>
  <c r="C46" i="4"/>
  <c r="C50" i="4"/>
  <c r="C39" i="4"/>
  <c r="C15" i="4"/>
  <c r="E15" i="4" s="1"/>
  <c r="C4" i="4"/>
  <c r="C27" i="4"/>
  <c r="E27" i="4" s="1"/>
  <c r="C28" i="4"/>
  <c r="E28" i="4" s="1"/>
  <c r="C36" i="4"/>
  <c r="C8" i="4"/>
  <c r="C12" i="4"/>
  <c r="E12" i="4" s="1"/>
  <c r="C24" i="4"/>
  <c r="C45" i="4"/>
  <c r="C49" i="4"/>
  <c r="C5" i="4"/>
  <c r="E5" i="4" s="1"/>
  <c r="C9" i="4"/>
  <c r="C29" i="4"/>
  <c r="E29" i="4" s="1"/>
  <c r="C33" i="4"/>
  <c r="E33" i="4" s="1"/>
  <c r="C37" i="4"/>
  <c r="C42" i="4"/>
  <c r="C13" i="4"/>
  <c r="C17" i="4"/>
  <c r="E17" i="4" s="1"/>
  <c r="C21" i="4"/>
  <c r="E21" i="4" s="1"/>
  <c r="C25" i="4"/>
  <c r="E25" i="4" s="1"/>
  <c r="C47" i="4"/>
  <c r="C3" i="4"/>
  <c r="E3" i="4" s="1"/>
  <c r="C30" i="4"/>
  <c r="E30" i="4" s="1"/>
  <c r="C34" i="4"/>
  <c r="C38" i="4"/>
  <c r="C43" i="4"/>
  <c r="C51" i="4"/>
  <c r="C6" i="4"/>
  <c r="C10" i="4"/>
  <c r="E10" i="4" s="1"/>
  <c r="C14" i="4"/>
  <c r="E14" i="4" s="1"/>
  <c r="C18" i="4"/>
  <c r="E18" i="4" s="1"/>
  <c r="C22" i="4"/>
  <c r="C26" i="4"/>
  <c r="E26" i="4" s="1"/>
  <c r="C31" i="4"/>
  <c r="E31" i="4" s="1"/>
  <c r="C44" i="4"/>
  <c r="C7" i="4"/>
  <c r="C23" i="4"/>
  <c r="C35" i="4"/>
  <c r="E35" i="4" s="1"/>
  <c r="C48" i="4"/>
  <c r="C11" i="4"/>
  <c r="E11" i="4" s="1"/>
  <c r="C19" i="4"/>
  <c r="E19" i="4" s="1"/>
  <c r="C32" i="4"/>
  <c r="E32" i="4" s="1"/>
  <c r="C16" i="4"/>
  <c r="E16" i="4" s="1"/>
  <c r="C20" i="4"/>
  <c r="E20" i="4" s="1"/>
  <c r="C40" i="4"/>
  <c r="B44" i="1"/>
  <c r="D37" i="4"/>
  <c r="E37" i="4" s="1"/>
  <c r="Y2" i="4"/>
  <c r="BQ2" i="4" s="1"/>
  <c r="U2" i="4"/>
  <c r="BP2" i="4" s="1"/>
  <c r="L2" i="4"/>
  <c r="C2" i="4"/>
  <c r="I2" i="4"/>
  <c r="E7" i="4" l="1"/>
  <c r="AZ7" i="4" s="1"/>
  <c r="AS7" i="4"/>
  <c r="AU7" i="4"/>
  <c r="AV7" i="4"/>
  <c r="AY17" i="4"/>
  <c r="AY10" i="4"/>
  <c r="AY7" i="4"/>
  <c r="AY12" i="4"/>
  <c r="AY30" i="4"/>
  <c r="AY27" i="4"/>
  <c r="AY32" i="4"/>
  <c r="AY26" i="4"/>
  <c r="AY2" i="4"/>
  <c r="AY8" i="4"/>
  <c r="AY22" i="4"/>
  <c r="AY9" i="4"/>
  <c r="AY34" i="4"/>
  <c r="AY13" i="4"/>
  <c r="AY23" i="4"/>
  <c r="AY24" i="4"/>
  <c r="AY6" i="4"/>
  <c r="AY38" i="4"/>
  <c r="AY36" i="4"/>
  <c r="AY4" i="4"/>
  <c r="E6" i="4"/>
  <c r="AZ6" i="4" s="1"/>
  <c r="AS6" i="4"/>
  <c r="AU6" i="4"/>
  <c r="AV6" i="4"/>
  <c r="AV2" i="4"/>
  <c r="AU2" i="4"/>
  <c r="AS2" i="4"/>
  <c r="E4" i="4"/>
  <c r="AZ4" i="4" s="1"/>
  <c r="AU4" i="4"/>
  <c r="AV4" i="4"/>
  <c r="AS4" i="4"/>
  <c r="E13" i="4"/>
  <c r="AZ13" i="4" s="1"/>
  <c r="AS13" i="4"/>
  <c r="AU13" i="4"/>
  <c r="AV13" i="4"/>
  <c r="E34" i="4"/>
  <c r="AZ34" i="4" s="1"/>
  <c r="AS34" i="4"/>
  <c r="AU34" i="4"/>
  <c r="AV34" i="4"/>
  <c r="E24" i="4"/>
  <c r="AZ24" i="4" s="1"/>
  <c r="AV24" i="4"/>
  <c r="AS24" i="4"/>
  <c r="AU24" i="4"/>
  <c r="E9" i="4"/>
  <c r="AZ9" i="4" s="1"/>
  <c r="AS9" i="4"/>
  <c r="AU9" i="4"/>
  <c r="AV9" i="4"/>
  <c r="E22" i="4"/>
  <c r="AZ22" i="4" s="1"/>
  <c r="AS22" i="4"/>
  <c r="AU22" i="4"/>
  <c r="AV22" i="4"/>
  <c r="E8" i="4"/>
  <c r="AZ8" i="4" s="1"/>
  <c r="AS8" i="4"/>
  <c r="AU8" i="4"/>
  <c r="AV8" i="4"/>
  <c r="AV38" i="4"/>
  <c r="AS38" i="4"/>
  <c r="AU38" i="4"/>
  <c r="E23" i="4"/>
  <c r="AZ23" i="4" s="1"/>
  <c r="AS23" i="4"/>
  <c r="AU23" i="4"/>
  <c r="AV23" i="4"/>
  <c r="E36" i="4"/>
  <c r="AZ36" i="4" s="1"/>
  <c r="AS36" i="4"/>
  <c r="AU36" i="4"/>
  <c r="AV36" i="4"/>
  <c r="B45" i="1"/>
  <c r="D38" i="4"/>
  <c r="E38" i="4" s="1"/>
  <c r="AZ38" i="4" s="1"/>
  <c r="D2" i="4"/>
  <c r="B46" i="1" l="1"/>
  <c r="D39" i="4"/>
  <c r="E39" i="4" s="1"/>
  <c r="E2" i="4"/>
  <c r="AZ2" i="4" s="1"/>
  <c r="B47" i="1" l="1"/>
  <c r="D40" i="4"/>
  <c r="E40" i="4" l="1"/>
  <c r="B48" i="1"/>
  <c r="D41" i="4"/>
  <c r="E41" i="4" l="1"/>
  <c r="B49" i="1"/>
  <c r="D42" i="4"/>
  <c r="E42" i="4" l="1"/>
  <c r="B50" i="1"/>
  <c r="D43" i="4"/>
  <c r="E43" i="4" l="1"/>
  <c r="B51" i="1"/>
  <c r="D44" i="4"/>
  <c r="E44" i="4" l="1"/>
  <c r="B52" i="1"/>
  <c r="D45" i="4"/>
  <c r="E45" i="4" l="1"/>
  <c r="B53" i="1"/>
  <c r="D46" i="4"/>
  <c r="E46" i="4" l="1"/>
  <c r="B54" i="1"/>
  <c r="D47" i="4"/>
  <c r="E47" i="4" s="1"/>
  <c r="B55" i="1" l="1"/>
  <c r="D48" i="4"/>
  <c r="E48" i="4" s="1"/>
  <c r="B56" i="1" l="1"/>
  <c r="D49" i="4"/>
  <c r="E49" i="4" s="1"/>
  <c r="B57" i="1" l="1"/>
  <c r="D50" i="4"/>
  <c r="E50" i="4" s="1"/>
  <c r="D51" i="4" l="1"/>
  <c r="E51" i="4" s="1"/>
  <c r="H52" i="2"/>
  <c r="H63" i="2"/>
  <c r="H36" i="2"/>
  <c r="L49" i="2"/>
  <c r="N25" i="2"/>
  <c r="N33" i="2"/>
  <c r="J30" i="2"/>
  <c r="L42" i="2"/>
  <c r="L20" i="2"/>
  <c r="N64" i="2"/>
  <c r="N22" i="2"/>
  <c r="J58" i="2"/>
  <c r="N56" i="2"/>
  <c r="J25" i="2"/>
  <c r="N19" i="2"/>
  <c r="H65" i="2"/>
  <c r="H50" i="2"/>
  <c r="H29" i="2"/>
  <c r="L45" i="2"/>
  <c r="L47" i="2"/>
  <c r="L48" i="2"/>
  <c r="L33" i="2"/>
  <c r="N41" i="2"/>
  <c r="J46" i="2"/>
  <c r="J22" i="2"/>
  <c r="H18" i="2"/>
  <c r="H54" i="2"/>
  <c r="J32" i="2"/>
  <c r="L51" i="2"/>
  <c r="H60" i="2"/>
  <c r="H48" i="2"/>
  <c r="N30" i="2"/>
  <c r="L65" i="2"/>
  <c r="J47" i="2"/>
  <c r="J26" i="2"/>
  <c r="L37" i="2"/>
  <c r="H47" i="2"/>
  <c r="H51" i="2"/>
  <c r="N62" i="2"/>
  <c r="H26" i="2"/>
  <c r="N35" i="2"/>
  <c r="H42" i="2"/>
  <c r="N54" i="2"/>
  <c r="L36" i="2"/>
  <c r="N17" i="2"/>
  <c r="N48" i="2"/>
  <c r="J41" i="2"/>
  <c r="N65" i="2"/>
  <c r="L19" i="2"/>
  <c r="L39" i="2"/>
  <c r="J35" i="2"/>
  <c r="J19" i="2"/>
  <c r="J40" i="2"/>
  <c r="L30" i="2"/>
  <c r="L62" i="2"/>
  <c r="J63" i="2"/>
  <c r="H43" i="2"/>
  <c r="N47" i="2"/>
  <c r="L43" i="2"/>
  <c r="H41" i="2"/>
  <c r="N53" i="2"/>
  <c r="J59" i="2"/>
  <c r="J21" i="2"/>
  <c r="H25" i="2"/>
  <c r="L53" i="2"/>
  <c r="L28" i="2"/>
  <c r="J33" i="2"/>
  <c r="L55" i="2"/>
  <c r="J45" i="2"/>
  <c r="N29" i="2"/>
  <c r="L44" i="2"/>
  <c r="N24" i="2"/>
  <c r="J60" i="2"/>
  <c r="N59" i="2"/>
  <c r="N39" i="2"/>
  <c r="J64" i="2"/>
  <c r="H49" i="2"/>
  <c r="L60" i="2"/>
  <c r="H37" i="2"/>
  <c r="H17" i="2"/>
  <c r="L61" i="2"/>
  <c r="N58" i="2"/>
  <c r="L57" i="2"/>
  <c r="H32" i="2"/>
  <c r="H33" i="2"/>
  <c r="N34" i="2"/>
  <c r="L23" i="2"/>
  <c r="H34" i="2"/>
  <c r="J56" i="2"/>
  <c r="H46" i="2"/>
  <c r="J23" i="2"/>
  <c r="H27" i="2"/>
  <c r="J53" i="2"/>
  <c r="N45" i="2"/>
  <c r="J29" i="2"/>
  <c r="H55" i="2"/>
  <c r="J65" i="2"/>
  <c r="H24" i="2"/>
  <c r="N60" i="2"/>
  <c r="N50" i="2"/>
  <c r="H28" i="2"/>
  <c r="H38" i="2"/>
  <c r="H22" i="2"/>
  <c r="J36" i="2"/>
  <c r="H56" i="2"/>
  <c r="J39" i="2"/>
  <c r="N36" i="2"/>
  <c r="J62" i="2"/>
  <c r="N28" i="2"/>
  <c r="J20" i="2"/>
  <c r="H58" i="2"/>
  <c r="J66" i="2"/>
  <c r="J61" i="2"/>
  <c r="H66" i="2"/>
  <c r="H64" i="2"/>
  <c r="N23" i="2"/>
  <c r="N43" i="2"/>
  <c r="N27" i="2"/>
  <c r="N21" i="2"/>
  <c r="L52" i="2"/>
  <c r="L21" i="2"/>
  <c r="J28" i="2"/>
  <c r="J51" i="2"/>
  <c r="L58" i="2"/>
  <c r="J49" i="2"/>
  <c r="J31" i="2"/>
  <c r="N42" i="2"/>
  <c r="N55" i="2"/>
  <c r="H57" i="2"/>
  <c r="N38" i="2"/>
  <c r="H40" i="2"/>
  <c r="J54" i="2"/>
  <c r="J17" i="2"/>
  <c r="N18" i="2"/>
  <c r="H45" i="2"/>
  <c r="L40" i="2"/>
  <c r="H62" i="2"/>
  <c r="L32" i="2"/>
  <c r="J34" i="2"/>
  <c r="N26" i="2"/>
  <c r="L22" i="2"/>
  <c r="L59" i="2"/>
  <c r="N40" i="2"/>
  <c r="J42" i="2"/>
  <c r="H61" i="2"/>
  <c r="L25" i="2"/>
  <c r="J43" i="2"/>
  <c r="N57" i="2"/>
  <c r="H35" i="2"/>
  <c r="J48" i="2"/>
  <c r="L17" i="2"/>
  <c r="J18" i="2"/>
  <c r="L46" i="2"/>
  <c r="J57" i="2"/>
  <c r="J37" i="2"/>
  <c r="L41" i="2"/>
  <c r="J38" i="2"/>
  <c r="H59" i="2"/>
  <c r="L56" i="2"/>
  <c r="H21" i="2"/>
  <c r="H44" i="2"/>
  <c r="H30" i="2"/>
  <c r="N32" i="2"/>
  <c r="L35" i="2"/>
  <c r="J27" i="2"/>
  <c r="J52" i="2"/>
  <c r="N49" i="2"/>
  <c r="N66" i="2"/>
  <c r="H19" i="2"/>
  <c r="N31" i="2"/>
  <c r="L29" i="2"/>
  <c r="H39" i="2"/>
  <c r="H20" i="2"/>
  <c r="N63" i="2"/>
  <c r="N51" i="2"/>
  <c r="L66" i="2"/>
  <c r="N46" i="2"/>
  <c r="L34" i="2"/>
  <c r="L26" i="2"/>
  <c r="J55" i="2"/>
  <c r="L54" i="2"/>
  <c r="L38" i="2"/>
  <c r="J50" i="2"/>
  <c r="H53" i="2"/>
  <c r="N52" i="2"/>
  <c r="L50" i="2"/>
  <c r="H31" i="2"/>
  <c r="L24" i="2"/>
  <c r="N44" i="2"/>
  <c r="L18" i="2"/>
  <c r="H23" i="2"/>
  <c r="N37" i="2"/>
  <c r="L27" i="2"/>
  <c r="L64" i="2"/>
  <c r="J44" i="2"/>
  <c r="L31" i="2"/>
  <c r="N20" i="2"/>
  <c r="J24" i="2"/>
  <c r="N61" i="2"/>
  <c r="L63" i="2"/>
  <c r="O11" i="2"/>
  <c r="BX2" i="4" s="1"/>
  <c r="AB28" i="3" l="1"/>
  <c r="AB29" i="3" s="1"/>
  <c r="Y25" i="3"/>
  <c r="AB14" i="3"/>
  <c r="Y15" i="3"/>
  <c r="Y24" i="3"/>
  <c r="AB13" i="3"/>
  <c r="Y14" i="3"/>
  <c r="Y23" i="3"/>
  <c r="Y13" i="3"/>
  <c r="Y12" i="3"/>
  <c r="Y11" i="3"/>
  <c r="Y28" i="3"/>
  <c r="Y29" i="3" s="1"/>
  <c r="AB25" i="3"/>
  <c r="AB24" i="3"/>
  <c r="AB23" i="3"/>
  <c r="AB22" i="3"/>
  <c r="AB17" i="3"/>
  <c r="Y18" i="3"/>
  <c r="Y10" i="3"/>
  <c r="AB16" i="3"/>
  <c r="Y17" i="3"/>
  <c r="Y26" i="3"/>
  <c r="AB15" i="3"/>
  <c r="Y16" i="3"/>
  <c r="AB12" i="3"/>
  <c r="Y22" i="3"/>
  <c r="AB11" i="3"/>
  <c r="Y21" i="3"/>
  <c r="AB10" i="3"/>
  <c r="AB21" i="3"/>
  <c r="G45" i="2"/>
  <c r="G27" i="2"/>
  <c r="I35" i="2"/>
  <c r="D60" i="2"/>
  <c r="D58" i="2"/>
  <c r="D28" i="2"/>
  <c r="C20" i="2"/>
  <c r="I56" i="2"/>
  <c r="I18" i="2"/>
  <c r="G19" i="2"/>
  <c r="C46" i="2"/>
  <c r="I21" i="2"/>
  <c r="D44" i="2"/>
  <c r="C56" i="2"/>
  <c r="C48" i="2"/>
  <c r="D49" i="2"/>
  <c r="D47" i="2"/>
  <c r="D65" i="2"/>
  <c r="I50" i="2"/>
  <c r="C62" i="2"/>
  <c r="D53" i="2"/>
  <c r="I66" i="2"/>
  <c r="I17" i="2"/>
  <c r="I47" i="2"/>
  <c r="C49" i="2"/>
  <c r="I25" i="2"/>
  <c r="C17" i="2"/>
  <c r="G49" i="2"/>
  <c r="D26" i="2"/>
  <c r="C52" i="2"/>
  <c r="G65" i="2"/>
  <c r="I28" i="2"/>
  <c r="D45" i="2"/>
  <c r="C66" i="2"/>
  <c r="D33" i="2"/>
  <c r="G51" i="2"/>
  <c r="I54" i="2"/>
  <c r="I52" i="2"/>
  <c r="D63" i="2"/>
  <c r="G52" i="2"/>
  <c r="C36" i="2"/>
  <c r="G37" i="2"/>
  <c r="C43" i="2"/>
  <c r="D17" i="2"/>
  <c r="D41" i="2"/>
  <c r="D30" i="2"/>
  <c r="I19" i="2"/>
  <c r="C59" i="2"/>
  <c r="C18" i="2"/>
  <c r="I53" i="2"/>
  <c r="C65" i="2"/>
  <c r="G62" i="2"/>
  <c r="I22" i="2"/>
  <c r="I49" i="2"/>
  <c r="I45" i="2"/>
  <c r="I37" i="2"/>
  <c r="D23" i="2"/>
  <c r="G56" i="2"/>
  <c r="I43" i="2"/>
  <c r="D31" i="2"/>
  <c r="D22" i="2"/>
  <c r="C37" i="2"/>
  <c r="D62" i="2"/>
  <c r="I36" i="2"/>
  <c r="C34" i="2"/>
  <c r="C38" i="2"/>
  <c r="D36" i="2"/>
  <c r="I29" i="2"/>
  <c r="I42" i="2"/>
  <c r="C19" i="2"/>
  <c r="G64" i="2"/>
  <c r="G63" i="2"/>
  <c r="G25" i="2"/>
  <c r="C21" i="2"/>
  <c r="I24" i="2"/>
  <c r="D57" i="2"/>
  <c r="C45" i="2"/>
  <c r="G26" i="2"/>
  <c r="G59" i="2"/>
  <c r="D55" i="2"/>
  <c r="D19" i="2"/>
  <c r="I46" i="2"/>
  <c r="C40" i="2"/>
  <c r="C61" i="2"/>
  <c r="C47" i="2"/>
  <c r="D46" i="2"/>
  <c r="I39" i="2"/>
  <c r="G24" i="2"/>
  <c r="I63" i="2"/>
  <c r="D20" i="2"/>
  <c r="G23" i="2"/>
  <c r="D32" i="2"/>
  <c r="G21" i="2"/>
  <c r="C29" i="2"/>
  <c r="D29" i="2"/>
  <c r="D18" i="2"/>
  <c r="I41" i="2"/>
  <c r="G30" i="2"/>
  <c r="I34" i="2"/>
  <c r="D39" i="2"/>
  <c r="I26" i="2"/>
  <c r="D64" i="2"/>
  <c r="I57" i="2"/>
  <c r="I20" i="2"/>
  <c r="I32" i="2"/>
  <c r="I30" i="2"/>
  <c r="C33" i="2"/>
  <c r="C41" i="2"/>
  <c r="C24" i="2"/>
  <c r="I59" i="2"/>
  <c r="D25" i="2"/>
  <c r="C32" i="2"/>
  <c r="G38" i="2"/>
  <c r="C58" i="2"/>
  <c r="D24" i="2"/>
  <c r="C50" i="2"/>
  <c r="G36" i="2"/>
  <c r="I23" i="2"/>
  <c r="C27" i="2"/>
  <c r="D21" i="2"/>
  <c r="D54" i="2"/>
  <c r="G47" i="2"/>
  <c r="D61" i="2"/>
  <c r="G34" i="2"/>
  <c r="D35" i="2"/>
  <c r="G39" i="2"/>
  <c r="I44" i="2"/>
  <c r="G46" i="2"/>
  <c r="G41" i="2"/>
  <c r="D52" i="2"/>
  <c r="G53" i="2"/>
  <c r="C57" i="2"/>
  <c r="C39" i="2"/>
  <c r="G54" i="2"/>
  <c r="C30" i="2"/>
  <c r="C63" i="2"/>
  <c r="D43" i="2"/>
  <c r="D38" i="2"/>
  <c r="I38" i="2"/>
  <c r="C42" i="2"/>
  <c r="I40" i="2"/>
  <c r="I64" i="2"/>
  <c r="G43" i="2"/>
  <c r="G42" i="2"/>
  <c r="C35" i="2"/>
  <c r="C51" i="2"/>
  <c r="D66" i="2"/>
  <c r="D42" i="2"/>
  <c r="G50" i="2"/>
  <c r="D48" i="2"/>
  <c r="G20" i="2"/>
  <c r="I33" i="2"/>
  <c r="C53" i="2"/>
  <c r="I51" i="2"/>
  <c r="G44" i="2"/>
  <c r="C28" i="2"/>
  <c r="D51" i="2"/>
  <c r="I60" i="2"/>
  <c r="G57" i="2"/>
  <c r="C55" i="2"/>
  <c r="G58" i="2"/>
  <c r="G48" i="2"/>
  <c r="C23" i="2"/>
  <c r="G55" i="2"/>
  <c r="G35" i="2"/>
  <c r="D37" i="2"/>
  <c r="C26" i="2"/>
  <c r="D34" i="2"/>
  <c r="G18" i="2"/>
  <c r="C60" i="2"/>
  <c r="G32" i="2"/>
  <c r="C54" i="2"/>
  <c r="G28" i="2"/>
  <c r="G60" i="2"/>
  <c r="C25" i="2"/>
  <c r="G33" i="2"/>
  <c r="D40" i="2"/>
  <c r="I61" i="2"/>
  <c r="G29" i="2"/>
  <c r="C64" i="2"/>
  <c r="D50" i="2"/>
  <c r="G22" i="2"/>
  <c r="C31" i="2"/>
  <c r="D59" i="2"/>
  <c r="G61" i="2"/>
  <c r="G40" i="2"/>
  <c r="C22" i="2"/>
  <c r="G17" i="2"/>
  <c r="I62" i="2"/>
  <c r="I31" i="2"/>
  <c r="I55" i="2"/>
  <c r="I27" i="2"/>
  <c r="C44" i="2"/>
  <c r="G66" i="2"/>
  <c r="I48" i="2"/>
  <c r="I58" i="2"/>
  <c r="D27" i="2"/>
  <c r="I65" i="2"/>
  <c r="G31" i="2"/>
  <c r="D56" i="2"/>
  <c r="AB37" i="3"/>
  <c r="Y27" i="3" l="1"/>
  <c r="Y19" i="3"/>
  <c r="AB27" i="3"/>
  <c r="AB19" i="3"/>
  <c r="Y32" i="3" l="1"/>
  <c r="Y37" i="3" s="1"/>
  <c r="Y31" i="3"/>
  <c r="Y36" i="3" s="1"/>
  <c r="Y3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<sst xmlns="http://schemas.openxmlformats.org/spreadsheetml/2006/main" count="808" uniqueCount="563">
  <si>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</si>
  <si>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</si>
  <si>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</si>
  <si>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</si>
  <si>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</si>
  <si>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</si>
  <si>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</si>
  <si>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</si>
  <si>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</si>
  <si>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</si>
  <si>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</si>
  <si>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</si>
  <si>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</si>
  <si>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</si>
  <si>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</si>
  <si>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一般男子4X400mR</t>
  </si>
  <si>
    <t>一般女子4X400mR</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</si>
  <si>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</si>
  <si>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</si>
  <si>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</si>
  <si>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</si>
  <si>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</si>
  <si>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</si>
  <si>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</si>
  <si>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</si>
  <si>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</si>
  <si>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</si>
  <si>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</si>
  <si>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</si>
  <si>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</si>
  <si>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</si>
  <si>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</si>
  <si>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</si>
  <si>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</si>
  <si>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</si>
  <si>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</si>
  <si>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</si>
  <si>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</si>
  <si>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</si>
  <si>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</si>
  <si>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</si>
  <si>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</si>
  <si>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</si>
  <si>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</si>
  <si>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</si>
  <si>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</si>
  <si>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</si>
  <si>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</si>
  <si>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</si>
  <si>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</si>
  <si>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</si>
  <si>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</si>
  <si>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</si>
  <si>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</si>
  <si>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</si>
  <si>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</si>
  <si>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</si>
  <si>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</si>
  <si>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</si>
  <si>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</si>
  <si>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</si>
  <si>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</si>
  <si>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</si>
  <si>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</si>
  <si>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</si>
  <si>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</si>
  <si>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</si>
  <si>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</si>
  <si>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</si>
  <si>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</si>
  <si>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</si>
  <si>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</si>
  <si>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</si>
  <si>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</si>
  <si>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</si>
  <si>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</si>
  <si>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</si>
  <si>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</si>
  <si>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</si>
  <si>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</si>
  <si>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</si>
  <si>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</si>
  <si>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</si>
  <si>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</si>
  <si>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</si>
  <si>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</si>
  <si>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</si>
  <si>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</si>
  <si>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</si>
  <si>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Taro KOBAYASHI</t>
    <phoneticPr fontId="3"/>
  </si>
  <si>
    <t>高校</t>
    <rPh sb="0" eb="2">
      <t>コウコウ</t>
    </rPh>
    <phoneticPr fontId="3"/>
  </si>
  <si>
    <t>男</t>
  </si>
  <si>
    <t>3</t>
    <phoneticPr fontId="3"/>
  </si>
  <si>
    <t>0821</t>
    <phoneticPr fontId="3"/>
  </si>
  <si>
    <t>00000000000</t>
    <phoneticPr fontId="3"/>
  </si>
  <si>
    <t>JPN</t>
    <phoneticPr fontId="3"/>
  </si>
  <si>
    <t/>
  </si>
  <si>
    <t>高校対抗陸上</t>
    <rPh sb="0" eb="2">
      <t>コウコウ</t>
    </rPh>
    <rPh sb="2" eb="4">
      <t>タイコウ</t>
    </rPh>
    <rPh sb="4" eb="6">
      <t>リクジョウ</t>
    </rPh>
    <phoneticPr fontId="3"/>
  </si>
  <si>
    <t>○</t>
    <phoneticPr fontId="3"/>
  </si>
  <si>
    <t>県新人</t>
    <rPh sb="0" eb="1">
      <t>ケン</t>
    </rPh>
    <rPh sb="1" eb="3">
      <t>シンジン</t>
    </rPh>
    <phoneticPr fontId="3"/>
  </si>
  <si>
    <t>A</t>
    <phoneticPr fontId="3"/>
  </si>
  <si>
    <t>一般女子3000m</t>
    <rPh sb="0" eb="2">
      <t>イッパン</t>
    </rPh>
    <rPh sb="2" eb="4">
      <t>ジョシ</t>
    </rPh>
    <phoneticPr fontId="3"/>
  </si>
  <si>
    <t>10:03.00</t>
    <phoneticPr fontId="3"/>
  </si>
  <si>
    <t>佐藤</t>
    <rPh sb="0" eb="2">
      <t>サトウ</t>
    </rPh>
    <phoneticPr fontId="3"/>
  </si>
  <si>
    <t>花子</t>
    <rPh sb="0" eb="2">
      <t>ハナコ</t>
    </rPh>
    <phoneticPr fontId="3"/>
  </si>
  <si>
    <t>ｻﾄｳ</t>
    <phoneticPr fontId="3"/>
  </si>
  <si>
    <t>ﾊﾅｺ</t>
    <phoneticPr fontId="3"/>
  </si>
  <si>
    <t>Hanako SATO</t>
    <phoneticPr fontId="3"/>
  </si>
  <si>
    <t>一般</t>
    <rPh sb="0" eb="2">
      <t>イッパン</t>
    </rPh>
    <phoneticPr fontId="3"/>
  </si>
  <si>
    <t>女</t>
  </si>
  <si>
    <t>2</t>
    <phoneticPr fontId="3"/>
  </si>
  <si>
    <t>1103</t>
    <phoneticPr fontId="3"/>
  </si>
  <si>
    <t>USA</t>
    <phoneticPr fontId="3"/>
  </si>
  <si>
    <t>地区予選</t>
    <rPh sb="0" eb="2">
      <t>チク</t>
    </rPh>
    <rPh sb="2" eb="4">
      <t>ヨセン</t>
    </rPh>
    <phoneticPr fontId="3"/>
  </si>
  <si>
    <t>男子円盤投</t>
    <rPh sb="2" eb="4">
      <t>エンバン</t>
    </rPh>
    <rPh sb="4" eb="5">
      <t>ナ</t>
    </rPh>
    <phoneticPr fontId="3"/>
  </si>
  <si>
    <t>38m98</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</si>
  <si>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</si>
  <si>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</si>
  <si>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</si>
  <si>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</si>
  <si>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</si>
  <si>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</si>
  <si>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</si>
  <si>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</si>
  <si>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</si>
  <si>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</si>
  <si>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</si>
  <si>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</si>
  <si>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</si>
  <si>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</si>
  <si>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</si>
  <si>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</si>
  <si>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</si>
  <si>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</si>
  <si>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</si>
  <si>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</si>
  <si>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</si>
  <si>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</si>
  <si>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</si>
  <si>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</si>
  <si>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</si>
  <si>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</si>
  <si>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</si>
  <si>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</si>
  <si>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</si>
  <si>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</si>
  <si>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</si>
  <si>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</si>
  <si>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</si>
  <si>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</si>
  <si>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</si>
  <si>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</si>
  <si>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</si>
  <si>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</si>
  <si>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</si>
  <si>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</si>
  <si>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</si>
  <si>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</si>
  <si>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</si>
  <si>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</si>
  <si>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</si>
  <si>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</si>
  <si>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</si>
  <si>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</si>
  <si>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</si>
  <si>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</si>
  <si>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</si>
  <si>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</si>
  <si>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</si>
  <si>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</si>
  <si>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</si>
  <si>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</si>
  <si>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</si>
  <si>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</si>
  <si>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</si>
  <si>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</si>
  <si>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</si>
  <si>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</si>
  <si>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</si>
  <si>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</si>
  <si>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</si>
  <si>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</si>
  <si>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</si>
  <si>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</si>
  <si>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</si>
  <si>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</si>
  <si>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</si>
  <si>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</si>
  <si>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</si>
  <si>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</si>
  <si>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</si>
  <si>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</si>
  <si>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</si>
  <si>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</si>
  <si>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</si>
  <si>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</si>
  <si>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</si>
  <si>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</si>
  <si>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</si>
  <si>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</si>
  <si>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</si>
  <si>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</si>
  <si>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</si>
  <si>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</si>
  <si>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</si>
  <si>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</si>
  <si>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</si>
  <si>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</si>
  <si>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</si>
  <si>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</si>
  <si>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</si>
  <si>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</si>
  <si>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</si>
  <si>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</si>
  <si>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</si>
  <si>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</si>
  <si>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</si>
  <si>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</si>
  <si>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</si>
  <si>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</si>
  <si>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</si>
  <si>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</si>
  <si>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</si>
  <si>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</si>
  <si>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</si>
  <si>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</si>
  <si>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</si>
  <si>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</si>
  <si>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</si>
  <si>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</si>
  <si>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</si>
  <si>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</si>
  <si>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</si>
  <si>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</si>
  <si>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</si>
  <si>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</si>
  <si>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</si>
  <si>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</si>
  <si>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</si>
  <si>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</si>
  <si>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</si>
  <si>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</si>
  <si>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</si>
  <si>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</si>
  <si>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</si>
  <si>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</si>
  <si>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</si>
  <si>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</si>
  <si>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</si>
  <si>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</si>
  <si>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</si>
  <si>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</si>
  <si>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</si>
  <si>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</si>
  <si>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</si>
  <si>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</si>
  <si>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</si>
  <si>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</si>
  <si>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</si>
  <si>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</si>
  <si>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</si>
  <si>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</si>
  <si>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4.12.34</t>
    <phoneticPr fontId="3"/>
  </si>
  <si>
    <t>3.34.56</t>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</si>
  <si>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</si>
  <si>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</si>
  <si>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</si>
  <si>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</si>
  <si>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</si>
  <si>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</si>
  <si>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</si>
  <si>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</si>
  <si>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</si>
  <si>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</si>
  <si>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</si>
  <si>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</si>
  <si>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</si>
  <si>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半角英数で入力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</si>
  <si>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</si>
  <si>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</si>
  <si>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</si>
  <si>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</si>
  <si>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</si>
  <si>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</si>
  <si>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</si>
  <si>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</si>
  <si>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</si>
  <si>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</si>
  <si>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</si>
  <si>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</si>
  <si>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</si>
  <si>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</si>
  <si>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</si>
  <si>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</si>
  <si>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</si>
  <si>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</si>
  <si>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</si>
  <si>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</si>
  <si>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</si>
  <si>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</si>
  <si>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</si>
  <si>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</si>
  <si>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</si>
  <si>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</si>
  <si>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申込</t>
    <rPh sb="0" eb="1">
      <t>サル</t>
    </rPh>
    <rPh sb="1" eb="2">
      <t>コミ</t>
    </rPh>
    <phoneticPr fontId="3"/>
  </si>
  <si>
    <t xml:space="preserve"> 競技会当日</t>
    <rPh sb="1" eb="4">
      <t>キョウギカイ</t>
    </rPh>
    <rPh sb="4" eb="6">
      <t>トウジツ</t>
    </rPh>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</si>
  <si>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</si>
  <si>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</si>
  <si>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</si>
  <si>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</si>
  <si>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</si>
  <si>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</si>
  <si>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</si>
  <si>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</si>
  <si>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</si>
  <si>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A</t>
  </si>
  <si>
    <t>種目選択</t>
    <rPh sb="0" eb="1">
      <t>シュ</t>
    </rPh>
    <rPh sb="1" eb="2">
      <t>メ</t>
    </rPh>
    <rPh sb="2" eb="4">
      <t>センタク</t>
    </rPh>
    <phoneticPr fontId="3"/>
  </si>
  <si>
    <t>ﾘﾚｰ
ﾁｰﾑ</t>
  </si>
  <si>
    <t>B</t>
  </si>
  <si>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</si>
  <si>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</si>
  <si>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</si>
  <si>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</si>
  <si>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</si>
  <si>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</si>
  <si>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</si>
  <si>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</si>
  <si>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</si>
  <si>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</si>
  <si>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</si>
  <si>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</si>
  <si>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</si>
  <si>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</si>
  <si>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</si>
  <si>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</si>
  <si>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</si>
  <si>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</si>
  <si>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</si>
  <si>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</si>
  <si>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</si>
  <si>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</si>
  <si>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</si>
  <si>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</si>
  <si>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</si>
  <si>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</si>
  <si>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</si>
  <si>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</si>
  <si>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</si>
  <si>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</si>
  <si>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</si>
  <si>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</si>
  <si>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</si>
  <si>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</si>
  <si>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</si>
  <si>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</si>
  <si>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</si>
  <si>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</si>
  <si>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</si>
  <si>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</si>
  <si>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</si>
  <si>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</si>
  <si>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</si>
  <si>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</si>
  <si>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種目４</t>
    <rPh sb="0" eb="2">
      <t>シュモク</t>
    </rPh>
    <phoneticPr fontId="3"/>
  </si>
  <si>
    <t>ｻﾄｳ</t>
  </si>
  <si>
    <t>ﾀﾛｳ</t>
  </si>
  <si>
    <t>ｺﾊﾞﾔｼ</t>
  </si>
  <si>
    <t>2</t>
  </si>
  <si>
    <t>2005</t>
  </si>
  <si>
    <t>3</t>
  </si>
  <si>
    <t>2006</t>
  </si>
  <si>
    <t xml:space="preserve">１９日種目 </t>
    <rPh sb="2" eb="3">
      <t>ニチ</t>
    </rPh>
    <rPh sb="3" eb="4">
      <t>タネ</t>
    </rPh>
    <rPh sb="4" eb="5">
      <t>モク</t>
    </rPh>
    <phoneticPr fontId="3"/>
  </si>
  <si>
    <t xml:space="preserve">２０日種目 </t>
    <rPh sb="2" eb="3">
      <t>ニチ</t>
    </rPh>
    <rPh sb="3" eb="4">
      <t>タネ</t>
    </rPh>
    <rPh sb="4" eb="5">
      <t>モク</t>
    </rPh>
    <phoneticPr fontId="3"/>
  </si>
  <si>
    <t>登録
ﾅﾝﾊﾞｰ</t>
    <rPh sb="0" eb="2">
      <t>トウロク</t>
    </rPh>
    <phoneticPr fontId="3"/>
  </si>
  <si>
    <t>リストバンド数集計</t>
    <rPh sb="6" eb="7">
      <t>スウ</t>
    </rPh>
    <rPh sb="7" eb="9">
      <t>シュウケイ</t>
    </rPh>
    <phoneticPr fontId="3"/>
  </si>
  <si>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</si>
  <si>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</si>
  <si>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</si>
  <si>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</si>
  <si>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</si>
  <si>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</si>
  <si>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</si>
  <si>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</si>
  <si>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1年男100m</t>
  </si>
  <si>
    <t>2年男100m</t>
  </si>
  <si>
    <t>3年男100m</t>
  </si>
  <si>
    <t>共通男100m</t>
  </si>
  <si>
    <t>共通男200m</t>
  </si>
  <si>
    <t>共通男400m</t>
  </si>
  <si>
    <t>共通男800m</t>
  </si>
  <si>
    <t>1年男1500m</t>
  </si>
  <si>
    <t>共通男1500m</t>
  </si>
  <si>
    <t>共通男3000m</t>
  </si>
  <si>
    <t>共通男110mH</t>
  </si>
  <si>
    <t>低学年男4X100mR</t>
  </si>
  <si>
    <t>共通男4X100mR</t>
  </si>
  <si>
    <t>共通男走高跳</t>
  </si>
  <si>
    <t>共通男棒高跳</t>
  </si>
  <si>
    <t>1年男走幅跳</t>
  </si>
  <si>
    <t>共通男走幅跳</t>
  </si>
  <si>
    <t>共通男砲丸投(4kg)</t>
  </si>
  <si>
    <t>共通男四種</t>
  </si>
  <si>
    <t>中学1年男子100m</t>
  </si>
  <si>
    <t>中学2年男子100m</t>
  </si>
  <si>
    <t>中学3年男子100m</t>
  </si>
  <si>
    <t>中学共通男子100m</t>
  </si>
  <si>
    <t>中学共通男子200m</t>
  </si>
  <si>
    <t>中学共通男子400m</t>
  </si>
  <si>
    <t>中学共通男子800m</t>
  </si>
  <si>
    <t>中学1年男子1500m</t>
  </si>
  <si>
    <t>中学共通男子1500m</t>
  </si>
  <si>
    <t>中学共通男子3000m</t>
  </si>
  <si>
    <t>中学共通男子110mH(0.914m)</t>
  </si>
  <si>
    <t>低学年男子4X100mR</t>
  </si>
  <si>
    <t>中学共通男子4X100mR</t>
  </si>
  <si>
    <t>中学共通男子走高跳</t>
  </si>
  <si>
    <t>中学共通男子棒高跳</t>
  </si>
  <si>
    <t>中学1年男子走幅跳</t>
  </si>
  <si>
    <t>中学共通男子走幅跳</t>
  </si>
  <si>
    <t>中学共通男子砲丸投(4.000kg)</t>
  </si>
  <si>
    <t>中学共通男子砲丸投(5.000kg)</t>
  </si>
  <si>
    <t>中学共通男子四種競技(男子)</t>
  </si>
  <si>
    <t>1年女100m</t>
  </si>
  <si>
    <t>2年女100m</t>
  </si>
  <si>
    <t>3年女100m</t>
  </si>
  <si>
    <t>共通女100m</t>
  </si>
  <si>
    <t>共通女200m</t>
  </si>
  <si>
    <t>1年女800m</t>
  </si>
  <si>
    <t>共通女800m</t>
  </si>
  <si>
    <t>共通女1500m</t>
  </si>
  <si>
    <t>共通女100mH</t>
  </si>
  <si>
    <t>低学年女4X100mR</t>
  </si>
  <si>
    <t>共通女4X100mR</t>
  </si>
  <si>
    <t>共通女走高跳</t>
  </si>
  <si>
    <t>共通女棒高跳</t>
  </si>
  <si>
    <t>1年女走幅跳</t>
  </si>
  <si>
    <t>共通女走幅跳</t>
  </si>
  <si>
    <t>共通女砲丸投</t>
  </si>
  <si>
    <t>共通女四種</t>
  </si>
  <si>
    <t>中学1年女子100m</t>
  </si>
  <si>
    <t>中学2年女子100m</t>
  </si>
  <si>
    <t>中学3年女子100m</t>
  </si>
  <si>
    <t>中学共通女子100m</t>
  </si>
  <si>
    <t>中学共通女子200m</t>
  </si>
  <si>
    <t>中学1年女子800m</t>
  </si>
  <si>
    <t>中学共通女子800m</t>
  </si>
  <si>
    <t>中学共通女子1500m</t>
  </si>
  <si>
    <t>中学共通女子100mH(0.762m)</t>
  </si>
  <si>
    <t>低学年女子4X100mR</t>
  </si>
  <si>
    <t>中学共通女子4X100mR</t>
  </si>
  <si>
    <t>中学共通女子走高跳</t>
  </si>
  <si>
    <t>中学共通女子棒高跳</t>
  </si>
  <si>
    <t>中学1年女子走幅跳</t>
  </si>
  <si>
    <t>中学共通女子走幅跳</t>
  </si>
  <si>
    <t>中学共通女子砲丸投(2.721kg)</t>
  </si>
  <si>
    <t>中学共通女子四種競技(女子)</t>
  </si>
  <si>
    <t>KOBAYASHI Taro</t>
  </si>
  <si>
    <t>0821</t>
  </si>
  <si>
    <t>00000000000</t>
  </si>
  <si>
    <t>JPN</t>
  </si>
  <si>
    <t>中学男子800m</t>
  </si>
  <si>
    <t>2.15.46</t>
  </si>
  <si>
    <t>ﾊﾅｺ</t>
  </si>
  <si>
    <t>SATO Hanako</t>
  </si>
  <si>
    <t>1103</t>
  </si>
  <si>
    <t>中学女子走幅跳</t>
  </si>
  <si>
    <t>4m55</t>
  </si>
  <si>
    <t>秋季記録会</t>
    <rPh sb="0" eb="2">
      <t>シュウキ</t>
    </rPh>
    <rPh sb="2" eb="5">
      <t>キロクカイ</t>
    </rPh>
    <phoneticPr fontId="3"/>
  </si>
  <si>
    <t>１日目</t>
    <rPh sb="1" eb="2">
      <t>ニチ</t>
    </rPh>
    <rPh sb="2" eb="3">
      <t>メ</t>
    </rPh>
    <phoneticPr fontId="3"/>
  </si>
  <si>
    <t>２日目</t>
    <rPh sb="1" eb="2">
      <t>ニチ</t>
    </rPh>
    <rPh sb="2" eb="3">
      <t>メ</t>
    </rPh>
    <phoneticPr fontId="3"/>
  </si>
  <si>
    <t xml:space="preserve"> ＮＡＮＳ２１Ｖ(WST)  EntryFile 2021 May Ｓｔａｒｔ</t>
    <phoneticPr fontId="3"/>
  </si>
  <si>
    <t>１　日　目</t>
    <rPh sb="2" eb="3">
      <t>ヒ</t>
    </rPh>
    <rPh sb="4" eb="5">
      <t>メ</t>
    </rPh>
    <phoneticPr fontId="1"/>
  </si>
  <si>
    <t>２　日　目</t>
    <rPh sb="2" eb="3">
      <t>ニチ</t>
    </rPh>
    <rPh sb="4" eb="5">
      <t>メ</t>
    </rPh>
    <phoneticPr fontId="1"/>
  </si>
  <si>
    <t>共通男砲丸投</t>
  </si>
  <si>
    <t>一覧表略称名　：　松戸市陸協</t>
  </si>
  <si>
    <t>参加費</t>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</si>
  <si>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</si>
  <si>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種目選択　１日目</t>
    <rPh sb="0" eb="2">
      <t>シュモク</t>
    </rPh>
    <rPh sb="2" eb="4">
      <t>センタク</t>
    </rPh>
    <rPh sb="6" eb="7">
      <t>ニチ</t>
    </rPh>
    <rPh sb="7" eb="8">
      <t>メ</t>
    </rPh>
    <phoneticPr fontId="1"/>
  </si>
  <si>
    <t>種目選択　２日目</t>
    <rPh sb="0" eb="2">
      <t>シュモク</t>
    </rPh>
    <rPh sb="2" eb="4">
      <t>センタク</t>
    </rPh>
    <rPh sb="6" eb="7">
      <t>ニチ</t>
    </rPh>
    <rPh sb="7" eb="8">
      <t>メ</t>
    </rPh>
    <phoneticPr fontId="1"/>
  </si>
  <si>
    <t>_1M1</t>
    <phoneticPr fontId="1"/>
  </si>
  <si>
    <t>_2M1</t>
    <phoneticPr fontId="1"/>
  </si>
  <si>
    <t>_1M2</t>
    <phoneticPr fontId="1"/>
  </si>
  <si>
    <t>_2M2</t>
    <phoneticPr fontId="1"/>
  </si>
  <si>
    <t>_1M3</t>
    <phoneticPr fontId="1"/>
  </si>
  <si>
    <t>_2M3</t>
    <phoneticPr fontId="1"/>
  </si>
  <si>
    <t>_1F1</t>
    <phoneticPr fontId="1"/>
  </si>
  <si>
    <t>_2F1</t>
    <phoneticPr fontId="1"/>
  </si>
  <si>
    <t>_1F2</t>
    <phoneticPr fontId="1"/>
  </si>
  <si>
    <t>_2F2</t>
    <phoneticPr fontId="1"/>
  </si>
  <si>
    <t>_1F3</t>
    <phoneticPr fontId="1"/>
  </si>
  <si>
    <t>_2F3</t>
    <phoneticPr fontId="1"/>
  </si>
  <si>
    <t>共通男砲丸投</t>
    <phoneticPr fontId="1"/>
  </si>
  <si>
    <t>４✕１００ｍR
種　目</t>
    <rPh sb="8" eb="9">
      <t>タネ</t>
    </rPh>
    <rPh sb="10" eb="11">
      <t>メ</t>
    </rPh>
    <phoneticPr fontId="1"/>
  </si>
  <si>
    <t>団体内番号</t>
    <phoneticPr fontId="1"/>
  </si>
  <si>
    <t>チーム名英字</t>
    <rPh sb="3" eb="4">
      <t>メイ</t>
    </rPh>
    <rPh sb="4" eb="6">
      <t>エイジ</t>
    </rPh>
    <phoneticPr fontId="27"/>
  </si>
  <si>
    <t>12A</t>
  </si>
  <si>
    <t>12B</t>
  </si>
  <si>
    <t>13A</t>
  </si>
  <si>
    <t>13B</t>
  </si>
  <si>
    <t>30A</t>
  </si>
  <si>
    <t>30B</t>
  </si>
  <si>
    <t>31A</t>
  </si>
  <si>
    <t>31B</t>
  </si>
  <si>
    <t>チーム1</t>
    <phoneticPr fontId="1"/>
  </si>
  <si>
    <t>チーム2</t>
    <phoneticPr fontId="1"/>
  </si>
  <si>
    <t>1日目男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</si>
  <si>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</si>
  <si>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</si>
  <si>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</si>
  <si>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MR</t>
    <phoneticPr fontId="1"/>
  </si>
  <si>
    <t>FR</t>
    <phoneticPr fontId="1"/>
  </si>
  <si>
    <t>リレー選択</t>
    <rPh sb="3" eb="5">
      <t>センタク</t>
    </rPh>
    <phoneticPr fontId="1"/>
  </si>
  <si>
    <t>リレー種 目</t>
    <rPh sb="3" eb="4">
      <t>タネ</t>
    </rPh>
    <rPh sb="5" eb="6">
      <t>モク</t>
    </rPh>
    <phoneticPr fontId="3"/>
  </si>
  <si>
    <t>当日の顧問・指導者・引率・他</t>
    <rPh sb="0" eb="2">
      <t>トウジツ</t>
    </rPh>
    <rPh sb="3" eb="5">
      <t>コモン</t>
    </rPh>
    <rPh sb="6" eb="9">
      <t>シドウシャ</t>
    </rPh>
    <rPh sb="10" eb="12">
      <t>インソツ</t>
    </rPh>
    <rPh sb="13" eb="14">
      <t>タ</t>
    </rPh>
    <phoneticPr fontId="1"/>
  </si>
  <si>
    <t>参加団体リストバンド必要総数</t>
    <rPh sb="0" eb="2">
      <t>サンカ</t>
    </rPh>
    <rPh sb="2" eb="4">
      <t>ダンタイ</t>
    </rPh>
    <rPh sb="12" eb="13">
      <t>ソウ</t>
    </rPh>
    <phoneticPr fontId="1"/>
  </si>
  <si>
    <t>47.56</t>
    <phoneticPr fontId="1"/>
  </si>
  <si>
    <t>51.23</t>
    <phoneticPr fontId="1"/>
  </si>
  <si>
    <t>1m61</t>
    <phoneticPr fontId="3"/>
  </si>
  <si>
    <t>地区陸上</t>
    <rPh sb="0" eb="2">
      <t>チク</t>
    </rPh>
    <rPh sb="2" eb="4">
      <t>リクジョウ</t>
    </rPh>
    <phoneticPr fontId="3"/>
  </si>
  <si>
    <t>2年女100m</t>
    <phoneticPr fontId="1"/>
  </si>
  <si>
    <t>13.89</t>
    <phoneticPr fontId="3"/>
  </si>
  <si>
    <t>県陸上</t>
    <rPh sb="0" eb="1">
      <t>ケン</t>
    </rPh>
    <rPh sb="1" eb="3">
      <t>リクジョウ</t>
    </rPh>
    <phoneticPr fontId="3"/>
  </si>
  <si>
    <t>選抜記録会</t>
    <rPh sb="0" eb="2">
      <t>センバツ</t>
    </rPh>
    <rPh sb="2" eb="4">
      <t>キロク</t>
    </rPh>
    <rPh sb="4" eb="5">
      <t>カイ</t>
    </rPh>
    <phoneticPr fontId="3"/>
  </si>
  <si>
    <t>番号は、学校申込競技者の累計です。競技者氏名の姓が入力されたら累計表示します。</t>
    <rPh sb="0" eb="2">
      <t>バンゴウ</t>
    </rPh>
    <rPh sb="4" eb="6">
      <t>ガッコウ</t>
    </rPh>
    <rPh sb="6" eb="8">
      <t>モウシコミ</t>
    </rPh>
    <rPh sb="8" eb="11">
      <t>キョウギシャ</t>
    </rPh>
    <rPh sb="12" eb="14">
      <t>ルイケイ</t>
    </rPh>
    <rPh sb="17" eb="20">
      <t>キョウギシャ</t>
    </rPh>
    <rPh sb="20" eb="22">
      <t>シメイ</t>
    </rPh>
    <rPh sb="23" eb="24">
      <t>セイ</t>
    </rPh>
    <rPh sb="25" eb="27">
      <t>ニュウリョク</t>
    </rPh>
    <rPh sb="31" eb="33">
      <t>ルイケイ</t>
    </rPh>
    <rPh sb="33" eb="35">
      <t>ヒョウジ</t>
    </rPh>
    <phoneticPr fontId="3"/>
  </si>
  <si>
    <t xml:space="preserve">姓名が外字の場合、番組編成で表示が「？」「・」になります。「ひらがな」または表示が、日常で許容表記され使用する漢字で入力。
</t>
    <phoneticPr fontId="3"/>
  </si>
  <si>
    <t>半角ｶﾀｶﾅで入力</t>
    <phoneticPr fontId="3"/>
  </si>
  <si>
    <t>今年度の県中体連登録番号。</t>
    <phoneticPr fontId="3"/>
  </si>
  <si>
    <t>競技者氏名の姓を入力後に「中学」が表示されます。</t>
    <rPh sb="13" eb="15">
      <t>チュウガク</t>
    </rPh>
    <phoneticPr fontId="1"/>
  </si>
  <si>
    <t xml:space="preserve">ドロップダウンリストから選択入力。
</t>
  </si>
  <si>
    <t xml:space="preserve">半角英数で入力
</t>
  </si>
  <si>
    <t xml:space="preserve">入力省略可
</t>
  </si>
  <si>
    <t>競技者氏名の姓を入力後に「千葉」が表示されます。</t>
    <rPh sb="13" eb="15">
      <t>チバ</t>
    </rPh>
    <phoneticPr fontId="1"/>
  </si>
  <si>
    <t xml:space="preserve">競技者氏名の姓を入力後に「JPN」が表示されます。もし違う場合は半角英数で入力。
</t>
  </si>
  <si>
    <t>種目の選択入力は、競技者データ欄の姓・性別・学年の全て選択入力後、可能です。</t>
    <rPh sb="3" eb="5">
      <t>センタク</t>
    </rPh>
    <rPh sb="15" eb="16">
      <t>ラン</t>
    </rPh>
    <rPh sb="17" eb="18">
      <t>セイ</t>
    </rPh>
    <rPh sb="19" eb="21">
      <t>セイベツ</t>
    </rPh>
    <rPh sb="22" eb="24">
      <t>ガクネン</t>
    </rPh>
    <rPh sb="25" eb="26">
      <t>スベ</t>
    </rPh>
    <rPh sb="27" eb="29">
      <t>センタク</t>
    </rPh>
    <rPh sb="31" eb="32">
      <t>ゴ</t>
    </rPh>
    <rPh sb="33" eb="35">
      <t>カノウ</t>
    </rPh>
    <phoneticPr fontId="3"/>
  </si>
  <si>
    <r>
      <t>　</t>
    </r>
    <r>
      <rPr>
        <b/>
        <sz val="13"/>
        <rFont val="ＭＳ ゴシック"/>
        <family val="3"/>
        <charset val="128"/>
      </rPr>
      <t>＊</t>
    </r>
    <r>
      <rPr>
        <sz val="13"/>
        <rFont val="ＭＳ ゴシック"/>
        <family val="3"/>
        <charset val="128"/>
      </rPr>
      <t>　種目選択データは、左側から順に、姓・性別・学年が未入力の場合、競技種目の選択が不可です。</t>
    </r>
    <rPh sb="3" eb="5">
      <t>シュモク</t>
    </rPh>
    <rPh sb="5" eb="7">
      <t>センタク</t>
    </rPh>
    <rPh sb="12" eb="14">
      <t>ヒダリガワ</t>
    </rPh>
    <rPh sb="16" eb="17">
      <t>ジュン</t>
    </rPh>
    <rPh sb="19" eb="20">
      <t>セイ</t>
    </rPh>
    <rPh sb="21" eb="23">
      <t>セイベツ</t>
    </rPh>
    <rPh sb="24" eb="26">
      <t>ガクネン</t>
    </rPh>
    <rPh sb="27" eb="30">
      <t>ミニュウリョク</t>
    </rPh>
    <rPh sb="31" eb="33">
      <t>バアイ</t>
    </rPh>
    <rPh sb="34" eb="36">
      <t>キョウギ</t>
    </rPh>
    <rPh sb="36" eb="38">
      <t>シュモク</t>
    </rPh>
    <rPh sb="39" eb="41">
      <t>センタク</t>
    </rPh>
    <rPh sb="42" eb="44">
      <t>フカ</t>
    </rPh>
    <phoneticPr fontId="3"/>
  </si>
  <si>
    <t>1日目男子計</t>
    <rPh sb="1" eb="2">
      <t>ニチ</t>
    </rPh>
    <rPh sb="2" eb="3">
      <t>メ</t>
    </rPh>
    <rPh sb="3" eb="5">
      <t>ダンシ</t>
    </rPh>
    <rPh sb="5" eb="6">
      <t>ケイ</t>
    </rPh>
    <phoneticPr fontId="1"/>
  </si>
  <si>
    <t>1日目女子計</t>
    <rPh sb="1" eb="2">
      <t>ニチ</t>
    </rPh>
    <rPh sb="2" eb="3">
      <t>メ</t>
    </rPh>
    <rPh sb="3" eb="5">
      <t>ジョシ</t>
    </rPh>
    <rPh sb="5" eb="6">
      <t>ケイ</t>
    </rPh>
    <phoneticPr fontId="1"/>
  </si>
  <si>
    <t xml:space="preserve">    参　加　申　込　種　別　人　数　集　計　　(各合計）</t>
    <rPh sb="4" eb="5">
      <t>サン</t>
    </rPh>
    <rPh sb="6" eb="7">
      <t>カ</t>
    </rPh>
    <rPh sb="8" eb="9">
      <t>サル</t>
    </rPh>
    <rPh sb="10" eb="11">
      <t>コミ</t>
    </rPh>
    <rPh sb="12" eb="13">
      <t>タネ</t>
    </rPh>
    <rPh sb="14" eb="15">
      <t>ベツ</t>
    </rPh>
    <rPh sb="16" eb="17">
      <t>ジン</t>
    </rPh>
    <rPh sb="18" eb="19">
      <t>カズ</t>
    </rPh>
    <rPh sb="20" eb="21">
      <t>シュウ</t>
    </rPh>
    <rPh sb="22" eb="23">
      <t>ケイ</t>
    </rPh>
    <rPh sb="26" eb="27">
      <t>カク</t>
    </rPh>
    <rPh sb="27" eb="29">
      <t>ゴウケイ</t>
    </rPh>
    <phoneticPr fontId="3"/>
  </si>
  <si>
    <t>２日目男子計</t>
    <rPh sb="1" eb="2">
      <t>ニチ</t>
    </rPh>
    <rPh sb="2" eb="3">
      <t>メ</t>
    </rPh>
    <rPh sb="3" eb="5">
      <t>ダンシ</t>
    </rPh>
    <rPh sb="5" eb="6">
      <t>ケイ</t>
    </rPh>
    <phoneticPr fontId="1"/>
  </si>
  <si>
    <t>２日目女子計</t>
    <rPh sb="1" eb="2">
      <t>ニチ</t>
    </rPh>
    <rPh sb="2" eb="3">
      <t>メ</t>
    </rPh>
    <rPh sb="3" eb="5">
      <t>ジョシ</t>
    </rPh>
    <rPh sb="5" eb="6">
      <t>ケイ</t>
    </rPh>
    <phoneticPr fontId="1"/>
  </si>
  <si>
    <t>出場制限の確認</t>
    <rPh sb="0" eb="2">
      <t>シュツジョウ</t>
    </rPh>
    <rPh sb="2" eb="4">
      <t>セイゲン</t>
    </rPh>
    <rPh sb="5" eb="7">
      <t>カクニン</t>
    </rPh>
    <phoneticPr fontId="1"/>
  </si>
  <si>
    <t>1日目男女計</t>
    <rPh sb="1" eb="2">
      <t>ニチ</t>
    </rPh>
    <rPh sb="2" eb="3">
      <t>メ</t>
    </rPh>
    <rPh sb="3" eb="5">
      <t>ダンジョ</t>
    </rPh>
    <rPh sb="5" eb="6">
      <t>ケイ</t>
    </rPh>
    <phoneticPr fontId="1"/>
  </si>
  <si>
    <t>2日目男女計</t>
    <rPh sb="1" eb="2">
      <t>ニチ</t>
    </rPh>
    <rPh sb="2" eb="3">
      <t>メ</t>
    </rPh>
    <rPh sb="3" eb="5">
      <t>ダンジョ</t>
    </rPh>
    <rPh sb="5" eb="6">
      <t>ケイ</t>
    </rPh>
    <phoneticPr fontId="1"/>
  </si>
  <si>
    <t>名</t>
    <rPh sb="0" eb="1">
      <t>メイ</t>
    </rPh>
    <phoneticPr fontId="1"/>
  </si>
  <si>
    <t>高跳・幅跳は、各２名まで、リレーは６名まで。</t>
    <rPh sb="0" eb="2">
      <t>タカトビ</t>
    </rPh>
    <rPh sb="3" eb="5">
      <t>ハバトビ</t>
    </rPh>
    <rPh sb="7" eb="8">
      <t>カク</t>
    </rPh>
    <rPh sb="8" eb="10">
      <t>ニメイ</t>
    </rPh>
    <rPh sb="18" eb="19">
      <t>メイ</t>
    </rPh>
    <phoneticPr fontId="1"/>
  </si>
  <si>
    <t xml:space="preserve">  ＨＰの受付受理確認団体リスト発表後、指定口座への振込納入。要項参照</t>
    <rPh sb="5" eb="7">
      <t>ウケツケ</t>
    </rPh>
    <rPh sb="7" eb="9">
      <t>ジュリ</t>
    </rPh>
    <rPh sb="9" eb="11">
      <t>カクニン</t>
    </rPh>
    <rPh sb="11" eb="13">
      <t>ダンタイ</t>
    </rPh>
    <rPh sb="16" eb="18">
      <t>ハッピョウ</t>
    </rPh>
    <rPh sb="18" eb="19">
      <t>ゴ</t>
    </rPh>
    <rPh sb="20" eb="22">
      <t>シテイ</t>
    </rPh>
    <rPh sb="22" eb="24">
      <t>コウザ</t>
    </rPh>
    <rPh sb="26" eb="28">
      <t>フリコミ</t>
    </rPh>
    <rPh sb="28" eb="30">
      <t>ノウニュウ</t>
    </rPh>
    <rPh sb="31" eb="33">
      <t>ヨウコウ</t>
    </rPh>
    <rPh sb="33" eb="35">
      <t>サンショウ</t>
    </rPh>
    <phoneticPr fontId="3"/>
  </si>
  <si>
    <t>１日目　総数</t>
    <rPh sb="1" eb="2">
      <t>ニチ</t>
    </rPh>
    <rPh sb="2" eb="3">
      <t>メ</t>
    </rPh>
    <rPh sb="4" eb="6">
      <t>ソウスウ</t>
    </rPh>
    <phoneticPr fontId="3"/>
  </si>
  <si>
    <t>２日目　総数</t>
    <rPh sb="1" eb="2">
      <t>ニチ</t>
    </rPh>
    <rPh sb="2" eb="3">
      <t>メ</t>
    </rPh>
    <rPh sb="4" eb="6">
      <t>ソウスウ</t>
    </rPh>
    <phoneticPr fontId="3"/>
  </si>
  <si>
    <t>B</t>
    <phoneticPr fontId="1"/>
  </si>
  <si>
    <t>Data
No</t>
    <phoneticPr fontId="1"/>
  </si>
  <si>
    <t>3年男100m</t>
    <phoneticPr fontId="1"/>
  </si>
  <si>
    <r>
      <t>入力完了ファイル名は、</t>
    </r>
    <r>
      <rPr>
        <b/>
        <sz val="12"/>
        <color rgb="FFFF0000"/>
        <rFont val="ＭＳ ゴシック"/>
        <family val="3"/>
        <charset val="128"/>
      </rPr>
      <t>略称</t>
    </r>
    <r>
      <rPr>
        <b/>
        <sz val="12"/>
        <color indexed="10"/>
        <rFont val="ＭＳ ゴシック"/>
        <family val="3"/>
        <charset val="128"/>
      </rPr>
      <t>団体名を下記のように変更保存、</t>
    </r>
    <r>
      <rPr>
        <sz val="14"/>
        <rFont val="ＭＳ ゴシック"/>
        <family val="3"/>
        <charset val="128"/>
      </rPr>
      <t/>
    </r>
    <rPh sb="0" eb="2">
      <t>ニュウリョク</t>
    </rPh>
    <rPh sb="2" eb="4">
      <t>カンリョウ</t>
    </rPh>
    <rPh sb="11" eb="13">
      <t>リャクショウ</t>
    </rPh>
    <rPh sb="17" eb="19">
      <t>カキ</t>
    </rPh>
    <rPh sb="25" eb="27">
      <t>ホゾン</t>
    </rPh>
    <phoneticPr fontId="3"/>
  </si>
  <si>
    <t>WB1日目</t>
    <rPh sb="3" eb="5">
      <t>ニチメ</t>
    </rPh>
    <phoneticPr fontId="1"/>
  </si>
  <si>
    <t>WB2日目</t>
    <rPh sb="3" eb="5">
      <t>ニチメ</t>
    </rPh>
    <phoneticPr fontId="1"/>
  </si>
  <si>
    <r>
      <t>* 大会申込一覧表は、入力完了後確認。印刷して</t>
    </r>
    <r>
      <rPr>
        <b/>
        <sz val="12"/>
        <color indexed="10"/>
        <rFont val="ＭＳ Ｐゴシック"/>
        <family val="3"/>
        <charset val="128"/>
      </rPr>
      <t>所属長印を押印、当日受付に提出。</t>
    </r>
    <r>
      <rPr>
        <sz val="13"/>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19" eb="21">
      <t>インサツ</t>
    </rPh>
    <rPh sb="23" eb="26">
      <t>ショゾクチョウ</t>
    </rPh>
    <rPh sb="26" eb="27">
      <t>イン</t>
    </rPh>
    <rPh sb="28" eb="30">
      <t>オウイン</t>
    </rPh>
    <rPh sb="31" eb="33">
      <t>トウジツ</t>
    </rPh>
    <rPh sb="33" eb="35">
      <t>ウケツケ</t>
    </rPh>
    <phoneticPr fontId="3"/>
  </si>
  <si>
    <r>
      <t xml:space="preserve">添付送信先。
</t>
    </r>
    <r>
      <rPr>
        <b/>
        <sz val="14"/>
        <rFont val="ＭＳ ゴシック"/>
        <family val="3"/>
        <charset val="128"/>
      </rPr>
      <t>noda.iwana-j@noda.ed.jp</t>
    </r>
    <rPh sb="4" eb="5">
      <t>サキ</t>
    </rPh>
    <phoneticPr fontId="3"/>
  </si>
  <si>
    <t xml:space="preserve"> ⇒⇒ 例：17th Noda(○○中).xlsx</t>
    <rPh sb="4" eb="5">
      <t>レイ</t>
    </rPh>
    <rPh sb="18" eb="19">
      <t>チュウ</t>
    </rPh>
    <phoneticPr fontId="3"/>
  </si>
  <si>
    <t>第１7回野田市中学校陸上競技記録会</t>
    <rPh sb="0" eb="1">
      <t>ダイ</t>
    </rPh>
    <rPh sb="3" eb="4">
      <t>カイ</t>
    </rPh>
    <rPh sb="4" eb="7">
      <t>ノダシ</t>
    </rPh>
    <rPh sb="7" eb="10">
      <t>チュウガッコウ</t>
    </rPh>
    <rPh sb="10" eb="12">
      <t>リクジョウ</t>
    </rPh>
    <rPh sb="12" eb="14">
      <t>キョウギ</t>
    </rPh>
    <rPh sb="14" eb="16">
      <t>キロク</t>
    </rPh>
    <rPh sb="16" eb="17">
      <t>カイ</t>
    </rPh>
    <phoneticPr fontId="3"/>
  </si>
  <si>
    <t>競技会名 　第１７回野田市中学校陸上競技記録会
競 技 者 デ ー タ 入 力 シ ー ト</t>
    <rPh sb="6" eb="7">
      <t>ダイ</t>
    </rPh>
    <rPh sb="9" eb="10">
      <t>カイ</t>
    </rPh>
    <rPh sb="10" eb="13">
      <t>ノダシ</t>
    </rPh>
    <rPh sb="13" eb="16">
      <t>チュウガッコウ</t>
    </rPh>
    <rPh sb="16" eb="18">
      <t>リクジョウ</t>
    </rPh>
    <rPh sb="18" eb="20">
      <t>キョウギ</t>
    </rPh>
    <rPh sb="20" eb="22">
      <t>キロク</t>
    </rPh>
    <rPh sb="22" eb="23">
      <t>カイ</t>
    </rPh>
    <rPh sb="36" eb="37">
      <t>イリ</t>
    </rPh>
    <rPh sb="38" eb="39">
      <t>チカラ</t>
    </rPh>
    <phoneticPr fontId="3"/>
  </si>
  <si>
    <t>第１7回野田市中学校陸上競技記録会</t>
    <rPh sb="3" eb="4">
      <t>カイ</t>
    </rPh>
    <rPh sb="4" eb="7">
      <t>ノダシ</t>
    </rPh>
    <rPh sb="7" eb="10">
      <t>チュウガッコウ</t>
    </rPh>
    <rPh sb="10" eb="12">
      <t>リクジョウ</t>
    </rPh>
    <rPh sb="12" eb="14">
      <t>キョウギ</t>
    </rPh>
    <rPh sb="14" eb="16">
      <t>キロク</t>
    </rPh>
    <rPh sb="16" eb="17">
      <t>カイ</t>
    </rPh>
    <phoneticPr fontId="3"/>
  </si>
  <si>
    <t>各１日合計40名以内。</t>
    <rPh sb="0" eb="1">
      <t>カク</t>
    </rPh>
    <rPh sb="1" eb="3">
      <t>イチニチ</t>
    </rPh>
    <rPh sb="3" eb="5">
      <t>ゴウケイ</t>
    </rPh>
    <rPh sb="7" eb="8">
      <t>メイ</t>
    </rPh>
    <rPh sb="8" eb="10">
      <t>イナイ</t>
    </rPh>
    <phoneticPr fontId="1"/>
  </si>
  <si>
    <t>登録人数が5０名以上は</t>
    <rPh sb="0" eb="2">
      <t>トウロク</t>
    </rPh>
    <rPh sb="2" eb="4">
      <t>ニンズウ</t>
    </rPh>
    <rPh sb="7" eb="8">
      <t>メイ</t>
    </rPh>
    <rPh sb="8" eb="10">
      <t>イジョウ</t>
    </rPh>
    <phoneticPr fontId="1"/>
  </si>
  <si>
    <t>その8０％まで。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</si>
</sst>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1" x14ac:knownFonts="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8"/>
      <name val="ＭＳ ゴシック"/>
      <family val="3"/>
      <charset val="128"/>
    </font>
    <font>
      <b/>
      <sz val="14"/>
      <name val="ＭＳ ゴシック"/>
      <family val="3"/>
      <charset val="128"/>
    </font>
    <font>
      <b/>
      <sz val="12"/>
      <color rgb="FF002060"/>
      <name val="ＭＳ ゴシック"/>
      <family val="3"/>
      <charset val="128"/>
    </font>
    <font>
      <sz val="14"/>
      <color indexed="8"/>
      <name val="ＭＳ ゴシック"/>
      <family val="3"/>
      <charset val="128"/>
    </font>
    <font>
      <b/>
      <sz val="11"/>
      <color rgb="FFFF0000"/>
      <name val="ＭＳ Ｐ明朝"/>
      <family val="1"/>
      <charset val="128"/>
    </font>
    <font>
      <sz val="10"/>
      <name val="ＭＳ Ｐゴシック"/>
      <family val="3"/>
      <charset val="128"/>
    </font>
    <font>
      <sz val="11"/>
      <color theme="0"/>
      <name val="ＭＳ Ｐゴシック"/>
      <family val="3"/>
      <charset val="128"/>
      <scheme val="minor"/>
    </font>
    <font>
      <sz val="11"/>
      <color theme="0"/>
      <name val="ＭＳ Ｐゴシック"/>
      <family val="3"/>
      <charset val="128"/>
    </font>
    <font>
      <sz val="9"/>
      <color theme="0"/>
      <name val="ＭＳ Ｐゴシック"/>
      <family val="3"/>
      <charset val="128"/>
    </font>
    <font>
      <sz val="11"/>
      <color theme="0"/>
      <name val="ＭＳ ゴシック"/>
      <family val="3"/>
      <charset val="128"/>
    </font>
    <font>
      <sz val="9"/>
      <color indexed="8"/>
      <name val="ＭＳ ゴシック"/>
      <family val="3"/>
      <charset val="128"/>
    </font>
    <font>
      <b/>
      <sz val="12"/>
      <color indexed="8"/>
      <name val="ＭＳ ゴシック"/>
      <family val="3"/>
      <charset val="128"/>
    </font>
    <font>
      <sz val="9"/>
      <name val="ＭＳ ゴシック"/>
      <family val="3"/>
      <charset val="128"/>
    </font>
    <font>
      <b/>
      <sz val="12"/>
      <color rgb="FFFF0000"/>
      <name val="ＭＳ ゴシック"/>
      <family val="3"/>
      <charset val="128"/>
    </font>
    <font>
      <b/>
      <sz val="12"/>
      <color indexed="10"/>
      <name val="ＭＳ ゴシック"/>
      <family val="3"/>
      <charset val="128"/>
    </font>
    <font>
      <sz val="10"/>
      <color indexed="8"/>
      <name val="ＭＳ Ｐ明朝"/>
      <family val="1"/>
      <charset val="128"/>
    </font>
    <font>
      <b/>
      <sz val="11"/>
      <name val="ＭＳ ゴシック"/>
      <family val="3"/>
      <charset val="128"/>
    </font>
  </fonts>
  <fills count="30">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indexed="22"/>
      </patternFill>
    </fill>
    <fill>
      <patternFill patternType="gray125">
        <fgColor auto="1"/>
      </patternFill>
    </fill>
  </fills>
  <borders count="2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style="dotted">
        <color auto="1"/>
      </left>
      <right/>
      <top style="thin">
        <color indexed="64"/>
      </top>
      <bottom style="thin">
        <color indexed="64"/>
      </bottom>
      <diagonal/>
    </border>
    <border>
      <left/>
      <right style="thin">
        <color auto="1"/>
      </right>
      <top style="dotted">
        <color auto="1"/>
      </top>
      <bottom style="dotted">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auto="1"/>
      </top>
      <bottom style="dashed">
        <color auto="1"/>
      </bottom>
      <diagonal/>
    </border>
    <border>
      <left style="dashed">
        <color indexed="64"/>
      </left>
      <right style="dashed">
        <color indexed="64"/>
      </right>
      <top style="dashed">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style="medium">
        <color indexed="64"/>
      </top>
      <bottom style="thin">
        <color indexed="64"/>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dotted">
        <color indexed="64"/>
      </left>
      <right style="dotted">
        <color indexed="64"/>
      </right>
      <top style="dotted">
        <color indexed="64"/>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dotted">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ouble">
        <color theme="4" tint="-0.499984740745262"/>
      </right>
      <top style="thin">
        <color indexed="64"/>
      </top>
      <bottom/>
      <diagonal/>
    </border>
    <border>
      <left style="dotted">
        <color theme="4"/>
      </left>
      <right/>
      <top style="thin">
        <color auto="1"/>
      </top>
      <bottom/>
      <diagonal/>
    </border>
    <border>
      <left/>
      <right style="medium">
        <color indexed="64"/>
      </right>
      <top style="thin">
        <color indexed="64"/>
      </top>
      <bottom style="medium">
        <color indexed="64"/>
      </bottom>
      <diagonal/>
    </border>
    <border>
      <left/>
      <right style="medium">
        <color indexed="64"/>
      </right>
      <top style="dashed">
        <color rgb="FFFF0000"/>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uble">
        <color theme="4" tint="-0.499984740745262"/>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dotted">
        <color auto="1"/>
      </left>
      <right style="dotted">
        <color auto="1"/>
      </right>
      <top style="thin">
        <color auto="1"/>
      </top>
      <bottom style="dotted">
        <color auto="1"/>
      </bottom>
      <diagonal/>
    </border>
    <border>
      <left style="dashed">
        <color auto="1"/>
      </left>
      <right/>
      <top style="thin">
        <color auto="1"/>
      </top>
      <bottom style="thin">
        <color auto="1"/>
      </bottom>
      <diagonal/>
    </border>
    <border>
      <left style="thin">
        <color indexed="64"/>
      </left>
      <right style="dotted">
        <color auto="1"/>
      </right>
      <top style="dotted">
        <color auto="1"/>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860">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50" xfId="2" applyFont="1" applyBorder="1" applyAlignment="1" applyProtection="1">
      <alignment horizontal="center" vertical="center"/>
      <protection locked="0"/>
    </xf>
    <xf numFmtId="0" fontId="35" fillId="0" borderId="0" xfId="0" applyFont="1">
      <alignment vertical="center"/>
    </xf>
    <xf numFmtId="0" fontId="0" fillId="0" borderId="0" xfId="0" applyAlignment="1">
      <alignment vertical="center"/>
    </xf>
    <xf numFmtId="0" fontId="39"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25" fillId="0" borderId="118" xfId="2" applyFont="1" applyBorder="1" applyAlignment="1" applyProtection="1">
      <alignment horizontal="right" vertical="center"/>
      <protection locked="0"/>
    </xf>
    <xf numFmtId="49" fontId="25" fillId="0" borderId="119" xfId="2" applyNumberFormat="1" applyFont="1" applyFill="1" applyBorder="1" applyAlignment="1" applyProtection="1">
      <alignment horizontal="center" vertical="center"/>
      <protection locked="0"/>
    </xf>
    <xf numFmtId="49" fontId="25" fillId="0" borderId="121" xfId="2" applyNumberFormat="1" applyFont="1" applyFill="1" applyBorder="1" applyAlignment="1" applyProtection="1">
      <alignment horizontal="center" vertical="center"/>
      <protection locked="0"/>
    </xf>
    <xf numFmtId="49" fontId="25" fillId="20" borderId="122" xfId="2" quotePrefix="1" applyNumberFormat="1" applyFont="1" applyFill="1" applyBorder="1" applyAlignment="1" applyProtection="1">
      <alignment horizontal="center" vertical="center"/>
      <protection locked="0"/>
    </xf>
    <xf numFmtId="0" fontId="25" fillId="0" borderId="106" xfId="2" applyFont="1" applyBorder="1" applyAlignment="1" applyProtection="1">
      <alignment horizontal="right" vertical="center"/>
      <protection locked="0"/>
    </xf>
    <xf numFmtId="49" fontId="25" fillId="0" borderId="107" xfId="2" applyNumberFormat="1" applyFont="1" applyFill="1" applyBorder="1" applyAlignment="1" applyProtection="1">
      <alignment horizontal="center" vertical="center"/>
      <protection locked="0"/>
    </xf>
    <xf numFmtId="49" fontId="25" fillId="0" borderId="109" xfId="2" applyNumberFormat="1" applyFont="1" applyFill="1" applyBorder="1" applyAlignment="1" applyProtection="1">
      <alignment horizontal="center" vertical="center"/>
      <protection locked="0"/>
    </xf>
    <xf numFmtId="49" fontId="25" fillId="0" borderId="109" xfId="2" applyNumberFormat="1" applyFont="1" applyFill="1" applyBorder="1" applyAlignment="1" applyProtection="1">
      <alignment horizontal="right" vertical="center"/>
      <protection locked="0"/>
    </xf>
    <xf numFmtId="49" fontId="25" fillId="20" borderId="110" xfId="2" quotePrefix="1" applyNumberFormat="1" applyFont="1" applyFill="1" applyBorder="1" applyAlignment="1" applyProtection="1">
      <alignment horizontal="center" vertical="center"/>
      <protection locked="0"/>
    </xf>
    <xf numFmtId="0" fontId="25" fillId="0" borderId="112" xfId="2" applyFont="1" applyBorder="1" applyAlignment="1" applyProtection="1">
      <alignment horizontal="right" vertical="center"/>
      <protection locked="0"/>
    </xf>
    <xf numFmtId="49" fontId="25" fillId="0" borderId="113" xfId="2" applyNumberFormat="1" applyFont="1" applyFill="1" applyBorder="1" applyAlignment="1" applyProtection="1">
      <alignment horizontal="center" vertical="center"/>
      <protection locked="0"/>
    </xf>
    <xf numFmtId="49" fontId="25" fillId="0" borderId="115" xfId="2" applyNumberFormat="1" applyFont="1" applyFill="1" applyBorder="1" applyAlignment="1" applyProtection="1">
      <alignment horizontal="center" vertical="center"/>
      <protection locked="0"/>
    </xf>
    <xf numFmtId="49" fontId="25" fillId="0" borderId="115" xfId="2" applyNumberFormat="1" applyFont="1" applyFill="1" applyBorder="1" applyAlignment="1" applyProtection="1">
      <alignment horizontal="right" vertical="center"/>
      <protection locked="0"/>
    </xf>
    <xf numFmtId="49" fontId="25" fillId="20" borderId="116" xfId="2" quotePrefix="1" applyNumberFormat="1" applyFont="1" applyFill="1" applyBorder="1" applyAlignment="1" applyProtection="1">
      <alignment horizontal="center" vertical="center"/>
      <protection locked="0"/>
    </xf>
    <xf numFmtId="0" fontId="25" fillId="0" borderId="100" xfId="2" applyFont="1" applyBorder="1" applyAlignment="1" applyProtection="1">
      <alignment horizontal="right" vertical="center"/>
      <protection locked="0"/>
    </xf>
    <xf numFmtId="49" fontId="25" fillId="0" borderId="101" xfId="2" applyNumberFormat="1" applyFont="1" applyFill="1" applyBorder="1" applyAlignment="1" applyProtection="1">
      <alignment horizontal="center" vertical="center"/>
      <protection locked="0"/>
    </xf>
    <xf numFmtId="49" fontId="25" fillId="0" borderId="103" xfId="2" applyNumberFormat="1" applyFont="1" applyFill="1" applyBorder="1" applyAlignment="1" applyProtection="1">
      <alignment horizontal="center" vertical="center"/>
      <protection locked="0"/>
    </xf>
    <xf numFmtId="49" fontId="25" fillId="20" borderId="104" xfId="2" quotePrefix="1" applyNumberFormat="1" applyFont="1" applyFill="1" applyBorder="1" applyAlignment="1" applyProtection="1">
      <alignment horizontal="center" vertical="center"/>
      <protection locked="0"/>
    </xf>
    <xf numFmtId="0" fontId="25" fillId="0" borderId="121" xfId="2" applyNumberFormat="1" applyFont="1" applyFill="1" applyBorder="1" applyAlignment="1" applyProtection="1">
      <alignment horizontal="center" vertical="center"/>
      <protection locked="0"/>
    </xf>
    <xf numFmtId="0" fontId="25" fillId="0" borderId="109" xfId="2" applyNumberFormat="1" applyFont="1" applyFill="1" applyBorder="1" applyAlignment="1" applyProtection="1">
      <alignment horizontal="center" vertical="center"/>
      <protection locked="0"/>
    </xf>
    <xf numFmtId="0" fontId="25" fillId="0" borderId="115" xfId="2" applyNumberFormat="1" applyFont="1" applyFill="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35" fillId="0" borderId="0" xfId="0" applyFont="1" applyAlignment="1">
      <alignment horizontal="center" vertical="center"/>
    </xf>
    <xf numFmtId="0" fontId="0" fillId="0" borderId="0" xfId="0" applyProtection="1">
      <alignment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82" xfId="2" applyFont="1" applyFill="1" applyBorder="1" applyAlignment="1" applyProtection="1">
      <alignment horizontal="center" vertical="center"/>
      <protection hidden="1"/>
    </xf>
    <xf numFmtId="0" fontId="6" fillId="16" borderId="128" xfId="2" applyFont="1" applyFill="1" applyBorder="1" applyAlignment="1" applyProtection="1">
      <alignment horizontal="right" vertical="center"/>
      <protection hidden="1"/>
    </xf>
    <xf numFmtId="49" fontId="6" fillId="16" borderId="128"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right" vertical="center"/>
      <protection hidden="1"/>
    </xf>
    <xf numFmtId="49" fontId="6" fillId="16" borderId="130" xfId="2" applyNumberFormat="1"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20" borderId="3" xfId="0" applyFont="1" applyFill="1" applyBorder="1" applyProtection="1">
      <alignment vertical="center"/>
      <protection hidden="1"/>
    </xf>
    <xf numFmtId="0" fontId="49" fillId="20" borderId="3" xfId="0" applyFont="1" applyFill="1" applyBorder="1" applyProtection="1">
      <alignment vertical="center"/>
      <protection hidden="1"/>
    </xf>
    <xf numFmtId="0" fontId="49" fillId="20" borderId="4" xfId="0" applyFont="1" applyFill="1" applyBorder="1" applyProtection="1">
      <alignment vertical="center"/>
      <protection hidden="1"/>
    </xf>
    <xf numFmtId="0" fontId="49" fillId="0" borderId="0" xfId="0" applyFont="1" applyProtection="1">
      <alignment vertical="center"/>
      <protection hidden="1"/>
    </xf>
    <xf numFmtId="0" fontId="25" fillId="20" borderId="137"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20" borderId="2" xfId="0" applyFont="1" applyFill="1" applyBorder="1" applyAlignment="1" applyProtection="1">
      <alignment horizontal="center" vertical="center"/>
      <protection hidden="1"/>
    </xf>
    <xf numFmtId="0" fontId="25" fillId="20" borderId="4" xfId="0" applyFont="1" applyFill="1" applyBorder="1" applyProtection="1">
      <alignment vertical="center"/>
      <protection hidden="1"/>
    </xf>
    <xf numFmtId="0" fontId="25" fillId="20" borderId="143" xfId="0" applyFont="1" applyFill="1" applyBorder="1" applyAlignment="1" applyProtection="1">
      <alignment horizontal="center" vertical="center"/>
      <protection hidden="1"/>
    </xf>
    <xf numFmtId="0" fontId="25" fillId="20" borderId="144" xfId="0" applyFont="1" applyFill="1" applyBorder="1" applyAlignment="1" applyProtection="1">
      <alignment horizontal="center" vertical="center"/>
      <protection hidden="1"/>
    </xf>
    <xf numFmtId="0" fontId="25" fillId="20" borderId="145" xfId="0" applyFont="1" applyFill="1" applyBorder="1" applyAlignment="1" applyProtection="1">
      <alignment horizontal="center"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6"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5" fillId="16" borderId="28" xfId="2" applyNumberFormat="1" applyFont="1" applyFill="1" applyBorder="1" applyAlignment="1" applyProtection="1">
      <alignment horizontal="right" vertical="center"/>
      <protection hidden="1"/>
    </xf>
    <xf numFmtId="49" fontId="25" fillId="16" borderId="28" xfId="2"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98" xfId="2" applyFont="1" applyFill="1" applyBorder="1" applyAlignment="1" applyProtection="1">
      <alignment horizontal="left" vertical="center" shrinkToFit="1"/>
      <protection hidden="1"/>
    </xf>
    <xf numFmtId="49" fontId="45" fillId="16" borderId="133" xfId="2" applyNumberFormat="1" applyFont="1" applyFill="1" applyBorder="1" applyAlignment="1" applyProtection="1">
      <alignment horizontal="right" vertical="center"/>
      <protection hidden="1"/>
    </xf>
    <xf numFmtId="49" fontId="25" fillId="16" borderId="133" xfId="2" quotePrefix="1" applyNumberFormat="1" applyFont="1" applyFill="1" applyBorder="1" applyAlignment="1" applyProtection="1">
      <alignment horizontal="center" vertical="center"/>
      <protection hidden="1"/>
    </xf>
    <xf numFmtId="49" fontId="6" fillId="8" borderId="67"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9" fillId="16" borderId="1" xfId="0" applyFont="1" applyFill="1" applyBorder="1" applyAlignment="1" applyProtection="1">
      <alignment horizontal="center" vertical="center"/>
      <protection hidden="1"/>
    </xf>
    <xf numFmtId="0" fontId="14" fillId="16"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64" xfId="2" applyNumberFormat="1" applyFont="1" applyFill="1" applyBorder="1" applyAlignment="1" applyProtection="1">
      <alignment horizontal="center" vertical="center"/>
      <protection hidden="1"/>
    </xf>
    <xf numFmtId="0" fontId="14" fillId="0" borderId="63"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center" vertical="center"/>
      <protection hidden="1"/>
    </xf>
    <xf numFmtId="0" fontId="14" fillId="0" borderId="60" xfId="2" applyNumberFormat="1" applyFont="1" applyFill="1" applyBorder="1" applyAlignment="1" applyProtection="1">
      <alignment horizontal="center" vertical="center"/>
      <protection hidden="1"/>
    </xf>
    <xf numFmtId="0" fontId="14" fillId="0" borderId="67"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6" borderId="149" xfId="0" applyFont="1" applyFill="1" applyBorder="1" applyAlignment="1" applyProtection="1">
      <alignment horizontal="center" vertical="center"/>
      <protection hidden="1"/>
    </xf>
    <xf numFmtId="0" fontId="14" fillId="16" borderId="137" xfId="2" applyFont="1" applyFill="1" applyBorder="1" applyAlignment="1" applyProtection="1">
      <alignment horizontal="center" vertical="center"/>
      <protection hidden="1"/>
    </xf>
    <xf numFmtId="0" fontId="14" fillId="16" borderId="150" xfId="2" applyFont="1" applyFill="1" applyBorder="1" applyAlignment="1" applyProtection="1">
      <alignment horizontal="center" vertical="center"/>
      <protection hidden="1"/>
    </xf>
    <xf numFmtId="0" fontId="14" fillId="16" borderId="151" xfId="2" applyFont="1" applyFill="1" applyBorder="1" applyAlignment="1" applyProtection="1">
      <alignment horizontal="center" vertical="center"/>
      <protection hidden="1"/>
    </xf>
    <xf numFmtId="0" fontId="14" fillId="16" borderId="139" xfId="2" applyFont="1" applyFill="1" applyBorder="1" applyAlignment="1" applyProtection="1">
      <alignment horizontal="center" vertical="center"/>
      <protection hidden="1"/>
    </xf>
    <xf numFmtId="0" fontId="14" fillId="16" borderId="152" xfId="2" applyFont="1" applyFill="1" applyBorder="1" applyAlignment="1" applyProtection="1">
      <alignment horizontal="center" vertical="center"/>
      <protection hidden="1"/>
    </xf>
    <xf numFmtId="0" fontId="49" fillId="20" borderId="139" xfId="0" applyFont="1" applyFill="1" applyBorder="1" applyAlignment="1" applyProtection="1">
      <alignment horizontal="center" vertical="center"/>
      <protection hidden="1"/>
    </xf>
    <xf numFmtId="0" fontId="25" fillId="20" borderId="141" xfId="0" applyFont="1" applyFill="1" applyBorder="1" applyAlignment="1" applyProtection="1">
      <alignment horizontal="center" vertical="center"/>
      <protection hidden="1"/>
    </xf>
    <xf numFmtId="0" fontId="25" fillId="20" borderId="4" xfId="0" applyFont="1" applyFill="1" applyBorder="1" applyAlignment="1" applyProtection="1">
      <alignment horizontal="right" vertical="center"/>
      <protection hidden="1"/>
    </xf>
    <xf numFmtId="0" fontId="49" fillId="20" borderId="147" xfId="0" applyFont="1" applyFill="1" applyBorder="1" applyProtection="1">
      <alignment vertical="center"/>
      <protection hidden="1"/>
    </xf>
    <xf numFmtId="0" fontId="52" fillId="0" borderId="0" xfId="0" applyFont="1" applyProtection="1">
      <alignment vertical="center"/>
      <protection hidden="1"/>
    </xf>
    <xf numFmtId="0" fontId="52" fillId="0" borderId="0"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2" fillId="0" borderId="0" xfId="0" applyFont="1">
      <alignment vertical="center"/>
    </xf>
    <xf numFmtId="0" fontId="51" fillId="0" borderId="149"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84" xfId="0" applyBorder="1" applyAlignment="1" applyProtection="1">
      <alignment vertical="center"/>
      <protection hidden="1"/>
    </xf>
    <xf numFmtId="0" fontId="35" fillId="0" borderId="86" xfId="0" applyFont="1" applyFill="1" applyBorder="1" applyProtection="1">
      <alignment vertical="center"/>
      <protection hidden="1"/>
    </xf>
    <xf numFmtId="0" fontId="0" fillId="0" borderId="131" xfId="0" applyBorder="1" applyProtection="1">
      <alignment vertical="center"/>
      <protection hidden="1"/>
    </xf>
    <xf numFmtId="0" fontId="35" fillId="0" borderId="132" xfId="0" applyFont="1" applyFill="1" applyBorder="1" applyProtection="1">
      <alignment vertical="center"/>
      <protection hidden="1"/>
    </xf>
    <xf numFmtId="0" fontId="0" fillId="0" borderId="87" xfId="0" applyBorder="1" applyProtection="1">
      <alignment vertical="center"/>
      <protection hidden="1"/>
    </xf>
    <xf numFmtId="0" fontId="35" fillId="0" borderId="88" xfId="0" applyFont="1" applyFill="1" applyBorder="1" applyProtection="1">
      <alignment vertical="center"/>
      <protection hidden="1"/>
    </xf>
    <xf numFmtId="0" fontId="39" fillId="0" borderId="84" xfId="0" applyFont="1" applyBorder="1" applyProtection="1">
      <alignment vertical="center"/>
      <protection hidden="1"/>
    </xf>
    <xf numFmtId="0" fontId="40" fillId="0" borderId="86" xfId="0" applyFont="1" applyBorder="1" applyProtection="1">
      <alignment vertical="center"/>
      <protection hidden="1"/>
    </xf>
    <xf numFmtId="0" fontId="39" fillId="0" borderId="131" xfId="0" applyFont="1" applyBorder="1" applyProtection="1">
      <alignment vertical="center"/>
      <protection hidden="1"/>
    </xf>
    <xf numFmtId="0" fontId="40" fillId="0" borderId="132" xfId="0" applyFont="1" applyBorder="1" applyProtection="1">
      <alignment vertical="center"/>
      <protection hidden="1"/>
    </xf>
    <xf numFmtId="0" fontId="39" fillId="0" borderId="170" xfId="0" applyFont="1" applyBorder="1" applyProtection="1">
      <alignment vertical="center"/>
      <protection hidden="1"/>
    </xf>
    <xf numFmtId="0" fontId="40" fillId="0" borderId="171" xfId="0" applyFont="1" applyBorder="1" applyProtection="1">
      <alignment vertical="center"/>
      <protection hidden="1"/>
    </xf>
    <xf numFmtId="0" fontId="35" fillId="0" borderId="132"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88" xfId="0" applyFont="1" applyBorder="1" applyProtection="1">
      <alignment vertical="center"/>
      <protection hidden="1"/>
    </xf>
    <xf numFmtId="49" fontId="25" fillId="20" borderId="119" xfId="2" applyNumberFormat="1" applyFont="1" applyFill="1" applyBorder="1" applyAlignment="1" applyProtection="1">
      <alignment horizontal="center" vertical="center"/>
      <protection locked="0"/>
    </xf>
    <xf numFmtId="49" fontId="25" fillId="20" borderId="107" xfId="2" quotePrefix="1" applyNumberFormat="1" applyFont="1" applyFill="1" applyBorder="1" applyAlignment="1" applyProtection="1">
      <alignment horizontal="center" vertical="center"/>
      <protection locked="0"/>
    </xf>
    <xf numFmtId="49" fontId="25" fillId="20" borderId="107" xfId="2" applyNumberFormat="1" applyFont="1" applyFill="1" applyBorder="1" applyAlignment="1" applyProtection="1">
      <alignment horizontal="center" vertical="center"/>
      <protection locked="0"/>
    </xf>
    <xf numFmtId="49" fontId="25" fillId="20" borderId="113" xfId="2" quotePrefix="1" applyNumberFormat="1" applyFont="1" applyFill="1" applyBorder="1" applyAlignment="1" applyProtection="1">
      <alignment horizontal="center" vertical="center"/>
      <protection locked="0"/>
    </xf>
    <xf numFmtId="49" fontId="25" fillId="20" borderId="101" xfId="2" applyNumberFormat="1" applyFont="1" applyFill="1" applyBorder="1" applyAlignment="1" applyProtection="1">
      <alignment horizontal="center" vertical="center"/>
      <protection locked="0"/>
    </xf>
    <xf numFmtId="0" fontId="25" fillId="0" borderId="178" xfId="2" applyFont="1" applyBorder="1" applyAlignment="1" applyProtection="1">
      <alignment horizontal="right" vertical="center"/>
      <protection locked="0"/>
    </xf>
    <xf numFmtId="49" fontId="25" fillId="0" borderId="179" xfId="2" applyNumberFormat="1" applyFont="1" applyFill="1" applyBorder="1" applyAlignment="1" applyProtection="1">
      <alignment horizontal="center" vertical="center"/>
      <protection locked="0"/>
    </xf>
    <xf numFmtId="49" fontId="25" fillId="0" borderId="181" xfId="2" applyNumberFormat="1" applyFont="1" applyFill="1" applyBorder="1" applyAlignment="1" applyProtection="1">
      <alignment horizontal="center" vertical="center"/>
      <protection locked="0"/>
    </xf>
    <xf numFmtId="49" fontId="25" fillId="0" borderId="181" xfId="2" applyNumberFormat="1" applyFont="1" applyFill="1" applyBorder="1" applyAlignment="1" applyProtection="1">
      <alignment horizontal="right" vertical="center"/>
      <protection locked="0"/>
    </xf>
    <xf numFmtId="49" fontId="25" fillId="16" borderId="63" xfId="2" applyNumberFormat="1" applyFont="1" applyFill="1" applyBorder="1" applyAlignment="1" applyProtection="1">
      <alignment horizontal="center" vertical="center"/>
      <protection hidden="1"/>
    </xf>
    <xf numFmtId="49" fontId="25" fillId="16" borderId="184"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9" fillId="19" borderId="192" xfId="2" applyFont="1" applyFill="1" applyBorder="1" applyAlignment="1" applyProtection="1">
      <alignment horizontal="center" vertical="center" wrapText="1"/>
      <protection hidden="1"/>
    </xf>
    <xf numFmtId="176" fontId="23" fillId="0" borderId="131" xfId="2" applyNumberFormat="1" applyFont="1" applyFill="1" applyBorder="1" applyAlignment="1" applyProtection="1">
      <alignment vertical="center" shrinkToFit="1"/>
      <protection hidden="1"/>
    </xf>
    <xf numFmtId="0" fontId="14" fillId="0" borderId="131"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32" xfId="2" applyFont="1" applyFill="1" applyBorder="1" applyAlignment="1" applyProtection="1">
      <alignment horizontal="left" vertical="center"/>
      <protection hidden="1"/>
    </xf>
    <xf numFmtId="0" fontId="14" fillId="8" borderId="199" xfId="2" applyFont="1" applyFill="1" applyBorder="1" applyAlignment="1" applyProtection="1">
      <alignment horizontal="center" vertical="center" shrinkToFit="1"/>
      <protection hidden="1"/>
    </xf>
    <xf numFmtId="0" fontId="14" fillId="0" borderId="134" xfId="2" applyNumberFormat="1" applyFont="1" applyFill="1" applyBorder="1" applyAlignment="1" applyProtection="1">
      <alignment horizontal="center" vertical="center"/>
      <protection hidden="1"/>
    </xf>
    <xf numFmtId="0" fontId="14" fillId="0" borderId="184" xfId="2" applyNumberFormat="1" applyFont="1" applyFill="1" applyBorder="1" applyAlignment="1" applyProtection="1">
      <alignment horizontal="center" vertical="center"/>
      <protection hidden="1"/>
    </xf>
    <xf numFmtId="0" fontId="14" fillId="0" borderId="135" xfId="2" applyNumberFormat="1" applyFont="1" applyFill="1" applyBorder="1" applyAlignment="1" applyProtection="1">
      <alignment horizontal="center" vertical="center"/>
      <protection hidden="1"/>
    </xf>
    <xf numFmtId="0" fontId="14" fillId="16" borderId="48" xfId="2" applyFont="1" applyFill="1" applyBorder="1" applyAlignment="1" applyProtection="1">
      <alignment horizontal="left" vertical="center" shrinkToFit="1"/>
      <protection hidden="1"/>
    </xf>
    <xf numFmtId="0" fontId="25" fillId="16" borderId="210" xfId="2" applyNumberFormat="1" applyFont="1" applyFill="1" applyBorder="1" applyAlignment="1" applyProtection="1">
      <alignment vertical="center"/>
      <protection hidden="1"/>
    </xf>
    <xf numFmtId="0" fontId="25" fillId="16" borderId="211"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6" xfId="2" quotePrefix="1"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0" fillId="0" borderId="0" xfId="2" applyFont="1" applyFill="1" applyAlignment="1" applyProtection="1">
      <alignment vertical="center" wrapText="1"/>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34" fillId="0" borderId="0" xfId="2" applyFont="1" applyFill="1" applyAlignment="1" applyProtection="1">
      <alignment vertical="center" wrapText="1"/>
      <protection hidden="1"/>
    </xf>
    <xf numFmtId="0" fontId="47"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6" fillId="0" borderId="0" xfId="2" applyFont="1" applyFill="1" applyAlignment="1" applyProtection="1">
      <alignment vertical="center" wrapText="1"/>
      <protection hidden="1"/>
    </xf>
    <xf numFmtId="0" fontId="47" fillId="0" borderId="0" xfId="2" applyFont="1" applyFill="1" applyBorder="1" applyAlignment="1" applyProtection="1">
      <alignment horizontal="center" vertical="center" wrapText="1"/>
      <protection hidden="1"/>
    </xf>
    <xf numFmtId="49" fontId="25" fillId="16" borderId="185" xfId="2" applyNumberFormat="1" applyFont="1" applyFill="1" applyBorder="1" applyAlignment="1" applyProtection="1">
      <alignment horizontal="center" vertical="center"/>
      <protection hidden="1"/>
    </xf>
    <xf numFmtId="49" fontId="25" fillId="16" borderId="186" xfId="2" quotePrefix="1" applyNumberFormat="1" applyFont="1" applyFill="1" applyBorder="1" applyAlignment="1" applyProtection="1">
      <alignment horizontal="center" vertical="center"/>
      <protection hidden="1"/>
    </xf>
    <xf numFmtId="0" fontId="66" fillId="24" borderId="1" xfId="0" applyFont="1" applyFill="1" applyBorder="1" applyAlignment="1">
      <alignment horizontal="center" vertical="center" wrapText="1"/>
    </xf>
    <xf numFmtId="0" fontId="48" fillId="2" borderId="1" xfId="1" applyFont="1" applyFill="1" applyBorder="1" applyAlignment="1">
      <alignment horizontal="center" vertical="center"/>
    </xf>
    <xf numFmtId="0" fontId="48" fillId="2" borderId="1" xfId="1" applyFont="1" applyFill="1" applyBorder="1" applyAlignment="1">
      <alignment horizontal="center" vertical="center" wrapText="1"/>
    </xf>
    <xf numFmtId="0" fontId="48" fillId="3" borderId="1" xfId="1" applyFont="1" applyFill="1" applyBorder="1" applyAlignment="1">
      <alignment horizontal="center" vertical="center"/>
    </xf>
    <xf numFmtId="0" fontId="48" fillId="3" borderId="1" xfId="1" applyFont="1" applyFill="1" applyBorder="1" applyAlignment="1">
      <alignment horizontal="center" vertical="center" wrapText="1"/>
    </xf>
    <xf numFmtId="0" fontId="66" fillId="17" borderId="1" xfId="0" applyFont="1" applyFill="1" applyBorder="1" applyAlignment="1">
      <alignment horizontal="center" vertical="center"/>
    </xf>
    <xf numFmtId="0" fontId="66" fillId="17" borderId="1" xfId="0" applyFont="1" applyFill="1" applyBorder="1" applyAlignment="1">
      <alignment vertical="center"/>
    </xf>
    <xf numFmtId="0" fontId="66" fillId="0" borderId="0" xfId="0" applyFont="1">
      <alignment vertical="center"/>
    </xf>
    <xf numFmtId="0" fontId="66" fillId="4" borderId="1" xfId="0" applyFont="1" applyFill="1" applyBorder="1" applyAlignment="1">
      <alignment horizontal="center" vertical="center"/>
    </xf>
    <xf numFmtId="0" fontId="66" fillId="0" borderId="0" xfId="0" applyFont="1" applyAlignment="1">
      <alignment horizontal="center" vertical="center"/>
    </xf>
    <xf numFmtId="0" fontId="66" fillId="5" borderId="1" xfId="0" applyFont="1" applyFill="1" applyBorder="1" applyAlignment="1">
      <alignment horizontal="center" vertical="center"/>
    </xf>
    <xf numFmtId="0" fontId="25" fillId="22" borderId="117" xfId="2" applyFont="1" applyFill="1" applyBorder="1" applyAlignment="1" applyProtection="1">
      <alignment horizontal="left" vertical="center" shrinkToFit="1"/>
      <protection locked="0"/>
    </xf>
    <xf numFmtId="0" fontId="25" fillId="22" borderId="105" xfId="2" applyFont="1" applyFill="1" applyBorder="1" applyAlignment="1" applyProtection="1">
      <alignment horizontal="left" vertical="center" shrinkToFit="1"/>
      <protection locked="0"/>
    </xf>
    <xf numFmtId="0" fontId="25" fillId="22" borderId="111" xfId="2" applyFont="1" applyFill="1" applyBorder="1" applyAlignment="1" applyProtection="1">
      <alignment horizontal="left" vertical="center" shrinkToFit="1"/>
      <protection locked="0"/>
    </xf>
    <xf numFmtId="0" fontId="25" fillId="22" borderId="99" xfId="2" applyFont="1" applyFill="1" applyBorder="1" applyAlignment="1" applyProtection="1">
      <alignment horizontal="left" vertical="center" shrinkToFit="1"/>
      <protection locked="0"/>
    </xf>
    <xf numFmtId="0" fontId="25" fillId="26" borderId="117" xfId="2" applyFont="1" applyFill="1" applyBorder="1" applyAlignment="1" applyProtection="1">
      <alignment horizontal="left" vertical="center" shrinkToFit="1"/>
      <protection locked="0"/>
    </xf>
    <xf numFmtId="0" fontId="25" fillId="26" borderId="105" xfId="2" applyFont="1" applyFill="1" applyBorder="1" applyAlignment="1" applyProtection="1">
      <alignment horizontal="left" vertical="center" shrinkToFit="1"/>
      <protection locked="0"/>
    </xf>
    <xf numFmtId="0" fontId="25" fillId="26" borderId="111" xfId="2" applyFont="1" applyFill="1" applyBorder="1" applyAlignment="1" applyProtection="1">
      <alignment horizontal="left" vertical="center" shrinkToFit="1"/>
      <protection locked="0"/>
    </xf>
    <xf numFmtId="0" fontId="25" fillId="26" borderId="99" xfId="2" applyFont="1" applyFill="1" applyBorder="1" applyAlignment="1" applyProtection="1">
      <alignment horizontal="left" vertical="center" shrinkToFit="1"/>
      <protection locked="0"/>
    </xf>
    <xf numFmtId="0" fontId="0" fillId="0" borderId="0" xfId="0" applyAlignment="1">
      <alignment horizontal="right" vertical="center"/>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0" fillId="0" borderId="0" xfId="0" applyAlignment="1">
      <alignment horizontal="right" vertical="center" wrapText="1"/>
    </xf>
    <xf numFmtId="0" fontId="25" fillId="25" borderId="117" xfId="2" quotePrefix="1" applyFont="1" applyFill="1" applyBorder="1" applyAlignment="1" applyProtection="1">
      <alignment horizontal="left" vertical="center" shrinkToFit="1"/>
      <protection locked="0"/>
    </xf>
    <xf numFmtId="0" fontId="25" fillId="25" borderId="105" xfId="2" applyFont="1" applyFill="1" applyBorder="1" applyAlignment="1" applyProtection="1">
      <alignment horizontal="left" vertical="center" shrinkToFit="1"/>
      <protection locked="0"/>
    </xf>
    <xf numFmtId="0" fontId="25" fillId="25" borderId="111" xfId="2" applyFont="1" applyFill="1" applyBorder="1" applyAlignment="1" applyProtection="1">
      <alignment horizontal="left" vertical="center" shrinkToFit="1"/>
      <protection locked="0"/>
    </xf>
    <xf numFmtId="0" fontId="25" fillId="25" borderId="99" xfId="2" quotePrefix="1" applyFont="1" applyFill="1" applyBorder="1" applyAlignment="1" applyProtection="1">
      <alignment horizontal="left" vertical="center" shrinkToFit="1"/>
      <protection locked="0"/>
    </xf>
    <xf numFmtId="0" fontId="25" fillId="25" borderId="177" xfId="2" applyFont="1" applyFill="1" applyBorder="1" applyAlignment="1" applyProtection="1">
      <alignment horizontal="left" vertical="center" shrinkToFit="1"/>
      <protection locked="0"/>
    </xf>
    <xf numFmtId="0" fontId="44" fillId="20" borderId="3" xfId="0" applyFont="1" applyFill="1" applyBorder="1" applyAlignment="1" applyProtection="1">
      <alignment horizontal="center" vertical="center"/>
      <protection hidden="1"/>
    </xf>
    <xf numFmtId="49" fontId="25" fillId="16" borderId="28" xfId="2" applyNumberFormat="1" applyFont="1" applyFill="1" applyBorder="1" applyAlignment="1" applyProtection="1">
      <alignment horizontal="left" vertical="center" shrinkToFit="1"/>
      <protection hidden="1"/>
    </xf>
    <xf numFmtId="49" fontId="25" fillId="16" borderId="133" xfId="2" applyNumberFormat="1" applyFont="1" applyFill="1" applyBorder="1" applyAlignment="1" applyProtection="1">
      <alignment horizontal="left" vertical="center" shrinkToFit="1"/>
      <protection hidden="1"/>
    </xf>
    <xf numFmtId="49" fontId="25" fillId="25" borderId="122" xfId="2" applyNumberFormat="1" applyFont="1" applyFill="1" applyBorder="1" applyAlignment="1" applyProtection="1">
      <alignment horizontal="left" vertical="center"/>
      <protection locked="0"/>
    </xf>
    <xf numFmtId="49" fontId="25" fillId="25" borderId="110" xfId="2" applyNumberFormat="1" applyFont="1" applyFill="1" applyBorder="1" applyAlignment="1" applyProtection="1">
      <alignment horizontal="left" vertical="center"/>
      <protection locked="0"/>
    </xf>
    <xf numFmtId="49" fontId="25" fillId="25" borderId="116" xfId="2" applyNumberFormat="1" applyFont="1" applyFill="1" applyBorder="1" applyAlignment="1" applyProtection="1">
      <alignment horizontal="left" vertical="center"/>
      <protection locked="0"/>
    </xf>
    <xf numFmtId="49" fontId="25" fillId="25" borderId="104" xfId="2" applyNumberFormat="1" applyFont="1" applyFill="1" applyBorder="1" applyAlignment="1" applyProtection="1">
      <alignment horizontal="left" vertical="center"/>
      <protection locked="0"/>
    </xf>
    <xf numFmtId="49" fontId="25" fillId="25" borderId="110" xfId="2" applyNumberFormat="1" applyFont="1" applyFill="1" applyBorder="1" applyAlignment="1" applyProtection="1">
      <alignment horizontal="left" vertical="center" shrinkToFit="1"/>
      <protection locked="0"/>
    </xf>
    <xf numFmtId="49" fontId="25" fillId="25" borderId="116" xfId="2" applyNumberFormat="1" applyFont="1" applyFill="1" applyBorder="1" applyAlignment="1" applyProtection="1">
      <alignment horizontal="left" vertical="center" shrinkToFit="1"/>
      <protection locked="0"/>
    </xf>
    <xf numFmtId="49" fontId="25" fillId="25" borderId="182"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textRotation="255" wrapText="1"/>
    </xf>
    <xf numFmtId="0" fontId="64" fillId="0" borderId="81" xfId="2" applyFont="1" applyFill="1" applyBorder="1" applyAlignment="1" applyProtection="1">
      <alignment horizontal="center" vertical="top"/>
      <protection hidden="1"/>
    </xf>
    <xf numFmtId="0" fontId="64" fillId="0" borderId="153" xfId="2" applyFont="1" applyFill="1" applyBorder="1" applyAlignment="1" applyProtection="1">
      <alignment horizontal="center" vertical="top"/>
      <protection hidden="1"/>
    </xf>
    <xf numFmtId="49" fontId="25" fillId="0" borderId="120" xfId="2" applyNumberFormat="1" applyFont="1" applyBorder="1" applyAlignment="1" applyProtection="1">
      <alignment horizontal="left" vertical="center" shrinkToFit="1"/>
      <protection locked="0"/>
    </xf>
    <xf numFmtId="49" fontId="25" fillId="0" borderId="108" xfId="2" applyNumberFormat="1" applyFont="1" applyBorder="1" applyAlignment="1" applyProtection="1">
      <alignment horizontal="left" vertical="center" shrinkToFit="1"/>
      <protection locked="0"/>
    </xf>
    <xf numFmtId="49" fontId="25" fillId="0" borderId="114" xfId="2" applyNumberFormat="1" applyFont="1" applyBorder="1" applyAlignment="1" applyProtection="1">
      <alignment horizontal="left" vertical="center" shrinkToFit="1"/>
      <protection locked="0"/>
    </xf>
    <xf numFmtId="49" fontId="25" fillId="0" borderId="102" xfId="2" applyNumberFormat="1" applyFont="1" applyBorder="1" applyAlignment="1" applyProtection="1">
      <alignment horizontal="left" vertical="center" shrinkToFit="1"/>
      <protection locked="0"/>
    </xf>
    <xf numFmtId="49" fontId="25" fillId="0" borderId="180" xfId="2" applyNumberFormat="1" applyFont="1" applyBorder="1" applyAlignment="1" applyProtection="1">
      <alignment horizontal="left" vertical="center" shrinkToFit="1"/>
      <protection locked="0"/>
    </xf>
    <xf numFmtId="49" fontId="25" fillId="0" borderId="118" xfId="2" applyNumberFormat="1" applyFont="1" applyBorder="1" applyAlignment="1" applyProtection="1">
      <alignment horizontal="left" vertical="center" shrinkToFit="1"/>
      <protection locked="0"/>
    </xf>
    <xf numFmtId="49" fontId="25" fillId="0" borderId="119" xfId="2" applyNumberFormat="1" applyFont="1" applyBorder="1" applyAlignment="1" applyProtection="1">
      <alignment horizontal="left" vertical="center" shrinkToFit="1"/>
      <protection locked="0"/>
    </xf>
    <xf numFmtId="49" fontId="25" fillId="0" borderId="106" xfId="2" applyNumberFormat="1" applyFont="1" applyBorder="1" applyAlignment="1" applyProtection="1">
      <alignment horizontal="left" vertical="center" shrinkToFit="1"/>
      <protection locked="0"/>
    </xf>
    <xf numFmtId="49" fontId="25" fillId="0" borderId="107" xfId="2" applyNumberFormat="1" applyFont="1" applyBorder="1" applyAlignment="1" applyProtection="1">
      <alignment horizontal="left" vertical="center" shrinkToFit="1"/>
      <protection locked="0"/>
    </xf>
    <xf numFmtId="49" fontId="25" fillId="0" borderId="112" xfId="2" applyNumberFormat="1" applyFont="1" applyBorder="1" applyAlignment="1" applyProtection="1">
      <alignment horizontal="left" vertical="center" shrinkToFit="1"/>
      <protection locked="0"/>
    </xf>
    <xf numFmtId="49" fontId="25" fillId="0" borderId="113" xfId="2" applyNumberFormat="1" applyFont="1" applyBorder="1" applyAlignment="1" applyProtection="1">
      <alignment horizontal="left" vertical="center" shrinkToFit="1"/>
      <protection locked="0"/>
    </xf>
    <xf numFmtId="49" fontId="25" fillId="0" borderId="100" xfId="2" applyNumberFormat="1" applyFont="1" applyBorder="1" applyAlignment="1" applyProtection="1">
      <alignment horizontal="left" vertical="center" shrinkToFit="1"/>
      <protection locked="0"/>
    </xf>
    <xf numFmtId="49" fontId="25" fillId="0" borderId="101" xfId="2" applyNumberFormat="1" applyFont="1" applyBorder="1" applyAlignment="1" applyProtection="1">
      <alignment horizontal="left" vertical="center" shrinkToFit="1"/>
      <protection locked="0"/>
    </xf>
    <xf numFmtId="49" fontId="25" fillId="0" borderId="178" xfId="2" applyNumberFormat="1" applyFont="1" applyBorder="1" applyAlignment="1" applyProtection="1">
      <alignment horizontal="left" vertical="center" shrinkToFit="1"/>
      <protection locked="0"/>
    </xf>
    <xf numFmtId="49" fontId="25" fillId="0" borderId="179" xfId="2" applyNumberFormat="1" applyFont="1" applyBorder="1" applyAlignment="1" applyProtection="1">
      <alignment horizontal="left" vertical="center" shrinkToFit="1"/>
      <protection locked="0"/>
    </xf>
    <xf numFmtId="0" fontId="60" fillId="19" borderId="0" xfId="2" applyFont="1" applyFill="1" applyBorder="1" applyAlignment="1" applyProtection="1">
      <alignment horizontal="left" vertical="center"/>
      <protection hidden="1"/>
    </xf>
    <xf numFmtId="0" fontId="60" fillId="19" borderId="31" xfId="2" applyFont="1" applyFill="1" applyBorder="1" applyAlignment="1" applyProtection="1">
      <alignment horizontal="left" vertical="center"/>
      <protection hidden="1"/>
    </xf>
    <xf numFmtId="0" fontId="65" fillId="20" borderId="50" xfId="2" applyFont="1" applyFill="1" applyBorder="1" applyAlignment="1" applyProtection="1">
      <alignment vertical="center"/>
      <protection hidden="1"/>
    </xf>
    <xf numFmtId="0" fontId="65" fillId="20" borderId="52" xfId="2" applyFont="1" applyFill="1" applyBorder="1" applyAlignment="1" applyProtection="1">
      <alignment vertical="center"/>
      <protection hidden="1"/>
    </xf>
    <xf numFmtId="0" fontId="65" fillId="20" borderId="96" xfId="2" applyFont="1" applyFill="1" applyBorder="1" applyAlignment="1" applyProtection="1">
      <alignment vertical="center"/>
      <protection hidden="1"/>
    </xf>
    <xf numFmtId="0" fontId="65" fillId="20" borderId="97" xfId="2" applyFont="1" applyFill="1" applyBorder="1" applyAlignment="1" applyProtection="1">
      <alignment vertical="center"/>
      <protection hidden="1"/>
    </xf>
    <xf numFmtId="0" fontId="51" fillId="20" borderId="72" xfId="2" applyFont="1" applyFill="1" applyBorder="1" applyAlignment="1" applyProtection="1">
      <alignment horizontal="right" vertical="center" wrapText="1"/>
      <protection hidden="1"/>
    </xf>
    <xf numFmtId="0" fontId="0" fillId="20" borderId="71" xfId="0" applyFill="1" applyBorder="1" applyAlignment="1" applyProtection="1">
      <alignment vertical="center"/>
      <protection hidden="1"/>
    </xf>
    <xf numFmtId="0" fontId="35" fillId="20" borderId="73" xfId="0" applyFont="1" applyFill="1" applyBorder="1" applyAlignment="1" applyProtection="1">
      <alignment vertical="center"/>
      <protection hidden="1"/>
    </xf>
    <xf numFmtId="0" fontId="35" fillId="20" borderId="132" xfId="0" applyFont="1" applyFill="1" applyBorder="1" applyProtection="1">
      <alignment vertical="center"/>
      <protection hidden="1"/>
    </xf>
    <xf numFmtId="0" fontId="55" fillId="20" borderId="140" xfId="0" applyFont="1" applyFill="1" applyBorder="1" applyAlignment="1" applyProtection="1">
      <alignment horizontal="right" vertical="center"/>
      <protection hidden="1"/>
    </xf>
    <xf numFmtId="0" fontId="0" fillId="20" borderId="160" xfId="0" applyFill="1" applyBorder="1" applyAlignment="1" applyProtection="1">
      <alignment vertical="center"/>
      <protection hidden="1"/>
    </xf>
    <xf numFmtId="0" fontId="35" fillId="20" borderId="142" xfId="0" applyFont="1" applyFill="1" applyBorder="1" applyAlignment="1" applyProtection="1">
      <alignment vertical="center"/>
      <protection hidden="1"/>
    </xf>
    <xf numFmtId="0" fontId="41" fillId="20" borderId="160" xfId="0" applyFont="1" applyFill="1" applyBorder="1" applyAlignment="1" applyProtection="1">
      <alignment vertical="center"/>
      <protection hidden="1"/>
    </xf>
    <xf numFmtId="0" fontId="42" fillId="20" borderId="160" xfId="0" applyFont="1" applyFill="1" applyBorder="1" applyAlignment="1" applyProtection="1">
      <alignment vertical="center"/>
      <protection hidden="1"/>
    </xf>
    <xf numFmtId="0" fontId="55" fillId="20" borderId="77" xfId="0" applyFont="1" applyFill="1" applyBorder="1" applyAlignment="1" applyProtection="1">
      <alignment horizontal="right" vertical="center"/>
      <protection hidden="1"/>
    </xf>
    <xf numFmtId="0" fontId="63" fillId="19" borderId="32" xfId="2" applyFont="1" applyFill="1" applyBorder="1" applyAlignment="1" applyProtection="1">
      <alignment horizontal="left" vertical="center"/>
      <protection hidden="1"/>
    </xf>
    <xf numFmtId="0" fontId="45" fillId="20" borderId="51" xfId="2" applyFont="1" applyFill="1" applyBorder="1" applyAlignment="1" applyProtection="1">
      <alignment vertical="center"/>
      <protection hidden="1"/>
    </xf>
    <xf numFmtId="0" fontId="63" fillId="20" borderId="161"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0" fillId="20" borderId="76" xfId="0" applyFill="1" applyBorder="1" applyAlignment="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72" xfId="0" applyFill="1" applyBorder="1" applyAlignment="1" applyProtection="1">
      <alignment horizontal="right" vertical="center"/>
      <protection hidden="1"/>
    </xf>
    <xf numFmtId="0" fontId="0" fillId="20" borderId="71" xfId="0" applyFill="1" applyBorder="1" applyProtection="1">
      <alignment vertical="center"/>
      <protection hidden="1"/>
    </xf>
    <xf numFmtId="0" fontId="0" fillId="20" borderId="140" xfId="0" applyFill="1" applyBorder="1" applyAlignment="1" applyProtection="1">
      <alignment horizontal="right" vertical="center"/>
      <protection hidden="1"/>
    </xf>
    <xf numFmtId="0" fontId="0" fillId="20" borderId="160" xfId="0" applyFill="1" applyBorder="1" applyProtection="1">
      <alignment vertical="center"/>
      <protection hidden="1"/>
    </xf>
    <xf numFmtId="0" fontId="0" fillId="20" borderId="165" xfId="0" applyFill="1" applyBorder="1" applyAlignment="1" applyProtection="1">
      <alignment horizontal="right" vertical="center"/>
      <protection hidden="1"/>
    </xf>
    <xf numFmtId="0" fontId="0" fillId="20" borderId="166"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Border="1" applyProtection="1">
      <alignment vertical="center"/>
      <protection hidden="1"/>
    </xf>
    <xf numFmtId="0" fontId="0" fillId="20" borderId="77" xfId="0" applyFill="1" applyBorder="1" applyAlignment="1" applyProtection="1">
      <alignment horizontal="right" vertical="center"/>
      <protection hidden="1"/>
    </xf>
    <xf numFmtId="0" fontId="0" fillId="20" borderId="76" xfId="0" applyFill="1" applyBorder="1" applyProtection="1">
      <alignment vertical="center"/>
      <protection hidden="1"/>
    </xf>
    <xf numFmtId="0" fontId="68" fillId="0" borderId="0" xfId="0" applyFont="1" applyBorder="1" applyProtection="1">
      <alignment vertical="center"/>
      <protection hidden="1"/>
    </xf>
    <xf numFmtId="49" fontId="25" fillId="20" borderId="179" xfId="2" quotePrefix="1" applyNumberFormat="1" applyFont="1" applyFill="1" applyBorder="1" applyAlignment="1" applyProtection="1">
      <alignment horizontal="center" vertical="center"/>
      <protection locked="0"/>
    </xf>
    <xf numFmtId="49" fontId="25" fillId="20" borderId="182" xfId="2" quotePrefix="1" applyNumberFormat="1" applyFont="1" applyFill="1" applyBorder="1" applyAlignment="1" applyProtection="1">
      <alignment horizontal="center" vertical="center"/>
      <protection locked="0"/>
    </xf>
    <xf numFmtId="0" fontId="25" fillId="22" borderId="177" xfId="2" applyFont="1" applyFill="1" applyBorder="1" applyAlignment="1" applyProtection="1">
      <alignment horizontal="left" vertical="center" shrinkToFit="1"/>
      <protection locked="0"/>
    </xf>
    <xf numFmtId="0" fontId="25" fillId="26" borderId="177" xfId="2" applyFont="1" applyFill="1" applyBorder="1" applyAlignment="1" applyProtection="1">
      <alignment horizontal="left" vertical="center" shrinkToFit="1"/>
      <protection locked="0"/>
    </xf>
    <xf numFmtId="0" fontId="6" fillId="0" borderId="0" xfId="0" applyFont="1" applyProtection="1">
      <alignment vertical="center"/>
      <protection hidden="1"/>
    </xf>
    <xf numFmtId="49" fontId="25" fillId="20" borderId="173" xfId="2" quotePrefix="1" applyNumberFormat="1" applyFont="1" applyFill="1" applyBorder="1" applyAlignment="1" applyProtection="1">
      <alignment horizontal="center" vertical="center"/>
      <protection hidden="1"/>
    </xf>
    <xf numFmtId="0" fontId="25" fillId="20" borderId="117" xfId="2" applyFont="1" applyFill="1" applyBorder="1" applyAlignment="1" applyProtection="1">
      <alignment horizontal="left" vertical="center" shrinkToFit="1"/>
      <protection hidden="1"/>
    </xf>
    <xf numFmtId="49" fontId="45" fillId="20" borderId="122" xfId="2" applyNumberFormat="1"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0" fontId="6" fillId="14" borderId="38" xfId="2" applyNumberFormat="1"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Fill="1" applyBorder="1" applyAlignment="1" applyProtection="1">
      <alignment horizontal="left" vertical="center" shrinkToFit="1"/>
      <protection hidden="1"/>
    </xf>
    <xf numFmtId="49" fontId="6" fillId="0" borderId="39" xfId="2" quotePrefix="1" applyNumberFormat="1" applyFont="1" applyFill="1" applyBorder="1" applyAlignment="1" applyProtection="1">
      <alignment horizontal="center" vertical="center"/>
      <protection hidden="1"/>
    </xf>
    <xf numFmtId="49" fontId="6" fillId="0" borderId="40" xfId="2" quotePrefix="1" applyNumberFormat="1" applyFont="1" applyFill="1" applyBorder="1" applyAlignment="1" applyProtection="1">
      <alignment horizontal="center" vertical="center"/>
      <protection hidden="1"/>
    </xf>
    <xf numFmtId="49" fontId="25" fillId="20" borderId="174" xfId="2" quotePrefix="1" applyNumberFormat="1" applyFont="1" applyFill="1" applyBorder="1" applyAlignment="1" applyProtection="1">
      <alignment horizontal="center" vertical="center"/>
      <protection hidden="1"/>
    </xf>
    <xf numFmtId="0" fontId="25" fillId="20" borderId="105" xfId="2" applyFont="1" applyFill="1" applyBorder="1" applyAlignment="1" applyProtection="1">
      <alignment horizontal="left" vertical="center" shrinkToFit="1"/>
      <protection hidden="1"/>
    </xf>
    <xf numFmtId="49" fontId="45" fillId="20" borderId="110" xfId="2" applyNumberFormat="1" applyFont="1" applyFill="1" applyBorder="1" applyAlignment="1" applyProtection="1">
      <alignment horizontal="right" vertical="center"/>
      <protection hidden="1"/>
    </xf>
    <xf numFmtId="49" fontId="6" fillId="14" borderId="94" xfId="2" applyNumberFormat="1" applyFont="1" applyFill="1" applyBorder="1" applyAlignment="1" applyProtection="1">
      <alignment horizontal="left" vertical="center"/>
      <protection hidden="1"/>
    </xf>
    <xf numFmtId="0" fontId="6" fillId="14" borderId="42" xfId="2" applyNumberFormat="1"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Fill="1" applyBorder="1" applyAlignment="1" applyProtection="1">
      <alignment horizontal="left" vertical="center" shrinkToFit="1"/>
      <protection hidden="1"/>
    </xf>
    <xf numFmtId="49" fontId="6" fillId="0" borderId="43" xfId="2" quotePrefix="1" applyNumberFormat="1" applyFont="1" applyFill="1" applyBorder="1" applyAlignment="1" applyProtection="1">
      <alignment horizontal="center" vertical="center"/>
      <protection hidden="1"/>
    </xf>
    <xf numFmtId="49" fontId="6" fillId="0" borderId="44" xfId="2" quotePrefix="1" applyNumberFormat="1" applyFont="1" applyFill="1" applyBorder="1" applyAlignment="1" applyProtection="1">
      <alignment horizontal="center" vertical="center"/>
      <protection hidden="1"/>
    </xf>
    <xf numFmtId="0" fontId="6" fillId="14" borderId="42" xfId="2" quotePrefix="1" applyNumberFormat="1" applyFont="1" applyFill="1" applyBorder="1" applyAlignment="1" applyProtection="1">
      <alignment horizontal="center" vertical="center"/>
      <protection hidden="1"/>
    </xf>
    <xf numFmtId="49" fontId="25" fillId="20" borderId="175" xfId="2" quotePrefix="1" applyNumberFormat="1" applyFont="1" applyFill="1" applyBorder="1" applyAlignment="1" applyProtection="1">
      <alignment horizontal="center" vertical="center"/>
      <protection hidden="1"/>
    </xf>
    <xf numFmtId="0" fontId="25" fillId="20" borderId="111" xfId="2" applyFont="1" applyFill="1" applyBorder="1" applyAlignment="1" applyProtection="1">
      <alignment horizontal="left" vertical="center" shrinkToFit="1"/>
      <protection hidden="1"/>
    </xf>
    <xf numFmtId="49" fontId="45" fillId="20" borderId="116" xfId="2" applyNumberFormat="1" applyFont="1" applyFill="1" applyBorder="1" applyAlignment="1" applyProtection="1">
      <alignment horizontal="right" vertical="center"/>
      <protection hidden="1"/>
    </xf>
    <xf numFmtId="49" fontId="6" fillId="14" borderId="67" xfId="2" applyNumberFormat="1" applyFont="1" applyFill="1" applyBorder="1" applyAlignment="1" applyProtection="1">
      <alignment horizontal="left" vertical="center"/>
      <protection hidden="1"/>
    </xf>
    <xf numFmtId="0" fontId="6" fillId="14" borderId="34" xfId="2" quotePrefix="1" applyNumberFormat="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Fill="1" applyBorder="1" applyAlignment="1" applyProtection="1">
      <alignment horizontal="left" vertical="center" shrinkToFit="1"/>
      <protection hidden="1"/>
    </xf>
    <xf numFmtId="49" fontId="6" fillId="0" borderId="35" xfId="2" quotePrefix="1" applyNumberFormat="1" applyFont="1" applyFill="1" applyBorder="1" applyAlignment="1" applyProtection="1">
      <alignment horizontal="center" vertical="center"/>
      <protection hidden="1"/>
    </xf>
    <xf numFmtId="49" fontId="25" fillId="20" borderId="176" xfId="2" quotePrefix="1" applyNumberFormat="1" applyFont="1" applyFill="1" applyBorder="1" applyAlignment="1" applyProtection="1">
      <alignment horizontal="center" vertical="center"/>
      <protection hidden="1"/>
    </xf>
    <xf numFmtId="0" fontId="25" fillId="20" borderId="99" xfId="2" applyFont="1" applyFill="1" applyBorder="1" applyAlignment="1" applyProtection="1">
      <alignment horizontal="left" vertical="center" shrinkToFit="1"/>
      <protection hidden="1"/>
    </xf>
    <xf numFmtId="49" fontId="45" fillId="20" borderId="104"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6" fillId="14" borderId="94" xfId="2" applyNumberFormat="1" applyFont="1" applyFill="1" applyBorder="1" applyAlignment="1" applyProtection="1">
      <alignment horizontal="left" vertical="center" shrinkToFit="1"/>
      <protection hidden="1"/>
    </xf>
    <xf numFmtId="49" fontId="6" fillId="14" borderId="67"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32" xfId="0" applyFont="1" applyFill="1" applyBorder="1" applyAlignment="1" applyProtection="1">
      <alignment horizontal="left" vertical="center"/>
      <protection hidden="1"/>
    </xf>
    <xf numFmtId="0" fontId="35" fillId="0" borderId="0" xfId="0" applyFont="1" applyFill="1">
      <alignment vertical="center"/>
    </xf>
    <xf numFmtId="0" fontId="35" fillId="0" borderId="0" xfId="0" applyFont="1" applyFill="1" applyProtection="1">
      <alignment vertical="center"/>
      <protection hidden="1"/>
    </xf>
    <xf numFmtId="0" fontId="53"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68" fillId="20" borderId="142" xfId="0" applyFont="1" applyFill="1" applyBorder="1" applyAlignment="1" applyProtection="1">
      <alignment vertical="center"/>
      <protection hidden="1"/>
    </xf>
    <xf numFmtId="0" fontId="68" fillId="20" borderId="78" xfId="0" applyFont="1" applyFill="1" applyBorder="1" applyAlignment="1" applyProtection="1">
      <alignment vertical="center"/>
      <protection hidden="1"/>
    </xf>
    <xf numFmtId="0" fontId="68" fillId="20" borderId="52" xfId="0" applyFont="1" applyFill="1" applyBorder="1" applyProtection="1">
      <alignment vertical="center"/>
      <protection hidden="1"/>
    </xf>
    <xf numFmtId="0" fontId="68" fillId="20" borderId="73" xfId="0" applyFont="1" applyFill="1" applyBorder="1" applyProtection="1">
      <alignment vertical="center"/>
      <protection hidden="1"/>
    </xf>
    <xf numFmtId="0" fontId="68" fillId="20" borderId="142" xfId="0" applyFont="1" applyFill="1" applyBorder="1" applyProtection="1">
      <alignment vertical="center"/>
      <protection hidden="1"/>
    </xf>
    <xf numFmtId="0" fontId="68" fillId="20" borderId="167" xfId="0" applyFont="1" applyFill="1" applyBorder="1" applyProtection="1">
      <alignment vertical="center"/>
      <protection hidden="1"/>
    </xf>
    <xf numFmtId="0" fontId="68" fillId="20" borderId="31" xfId="0" applyFont="1" applyFill="1" applyBorder="1" applyProtection="1">
      <alignment vertical="center"/>
      <protection hidden="1"/>
    </xf>
    <xf numFmtId="0" fontId="68" fillId="20" borderId="78" xfId="0" applyFont="1" applyFill="1" applyBorder="1" applyProtection="1">
      <alignment vertical="center"/>
      <protection hidden="1"/>
    </xf>
    <xf numFmtId="0" fontId="35" fillId="0" borderId="0" xfId="0" applyFont="1" applyFill="1" applyProtection="1">
      <alignment vertical="center"/>
    </xf>
    <xf numFmtId="0" fontId="69" fillId="0" borderId="86" xfId="0" applyFont="1" applyBorder="1" applyAlignment="1" applyProtection="1">
      <alignment horizontal="center" vertical="center"/>
      <protection hidden="1"/>
    </xf>
    <xf numFmtId="177" fontId="25" fillId="0" borderId="121" xfId="2" applyNumberFormat="1" applyFont="1" applyFill="1" applyBorder="1" applyAlignment="1" applyProtection="1">
      <alignment horizontal="right" vertical="center"/>
      <protection locked="0"/>
    </xf>
    <xf numFmtId="177" fontId="25" fillId="0" borderId="109" xfId="2" applyNumberFormat="1" applyFont="1" applyFill="1" applyBorder="1" applyAlignment="1" applyProtection="1">
      <alignment horizontal="right" vertical="center"/>
      <protection locked="0"/>
    </xf>
    <xf numFmtId="177" fontId="25" fillId="0" borderId="108" xfId="2" applyNumberFormat="1" applyFont="1" applyFill="1" applyBorder="1" applyAlignment="1" applyProtection="1">
      <alignment horizontal="right" vertical="center"/>
      <protection locked="0"/>
    </xf>
    <xf numFmtId="177" fontId="25" fillId="0" borderId="115" xfId="2" applyNumberFormat="1" applyFont="1" applyFill="1" applyBorder="1" applyAlignment="1" applyProtection="1">
      <alignment horizontal="right" vertical="center"/>
      <protection locked="0"/>
    </xf>
    <xf numFmtId="177" fontId="25" fillId="0" borderId="103" xfId="2" applyNumberFormat="1" applyFont="1" applyFill="1" applyBorder="1" applyAlignment="1" applyProtection="1">
      <alignment horizontal="right" vertical="center"/>
      <protection locked="0"/>
    </xf>
    <xf numFmtId="56" fontId="15" fillId="16" borderId="46" xfId="0" applyNumberFormat="1" applyFont="1" applyFill="1" applyBorder="1" applyAlignment="1" applyProtection="1">
      <alignment vertical="center"/>
      <protection hidden="1"/>
    </xf>
    <xf numFmtId="0" fontId="26" fillId="22" borderId="82" xfId="0" applyFont="1" applyFill="1" applyBorder="1" applyAlignment="1" applyProtection="1">
      <alignment horizontal="center" vertical="center"/>
      <protection hidden="1"/>
    </xf>
    <xf numFmtId="0" fontId="6" fillId="13" borderId="117"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77" xfId="2" applyFont="1" applyFill="1" applyBorder="1" applyAlignment="1" applyProtection="1">
      <alignment horizontal="center" vertical="center"/>
      <protection hidden="1"/>
    </xf>
    <xf numFmtId="0" fontId="25" fillId="25" borderId="82" xfId="2" applyFont="1" applyFill="1" applyBorder="1" applyAlignment="1" applyProtection="1">
      <alignment horizontal="center" vertical="center"/>
      <protection hidden="1"/>
    </xf>
    <xf numFmtId="0" fontId="25" fillId="16" borderId="134" xfId="2" applyFont="1" applyFill="1" applyBorder="1" applyAlignment="1" applyProtection="1">
      <alignment horizontal="center" vertical="center" shrinkToFit="1"/>
      <protection hidden="1"/>
    </xf>
    <xf numFmtId="0" fontId="25" fillId="22" borderId="119" xfId="2" applyNumberFormat="1" applyFont="1" applyFill="1" applyBorder="1" applyAlignment="1" applyProtection="1">
      <alignment horizontal="center" vertical="center"/>
      <protection locked="0"/>
    </xf>
    <xf numFmtId="0" fontId="25" fillId="22" borderId="107" xfId="2" applyNumberFormat="1" applyFont="1" applyFill="1" applyBorder="1" applyAlignment="1" applyProtection="1">
      <alignment horizontal="center" vertical="center"/>
      <protection locked="0"/>
    </xf>
    <xf numFmtId="0" fontId="25" fillId="22" borderId="107" xfId="2" quotePrefix="1" applyNumberFormat="1" applyFont="1" applyFill="1" applyBorder="1" applyAlignment="1" applyProtection="1">
      <alignment horizontal="center" vertical="center"/>
      <protection locked="0"/>
    </xf>
    <xf numFmtId="0" fontId="25" fillId="22" borderId="113" xfId="2" quotePrefix="1" applyNumberFormat="1" applyFont="1" applyFill="1" applyBorder="1" applyAlignment="1" applyProtection="1">
      <alignment horizontal="center" vertical="center"/>
      <protection locked="0"/>
    </xf>
    <xf numFmtId="0" fontId="25" fillId="22" borderId="101" xfId="2" applyNumberFormat="1" applyFont="1" applyFill="1" applyBorder="1" applyAlignment="1" applyProtection="1">
      <alignment horizontal="center" vertical="center"/>
      <protection locked="0"/>
    </xf>
    <xf numFmtId="0" fontId="25" fillId="22" borderId="179" xfId="2" quotePrefix="1" applyNumberFormat="1" applyFont="1" applyFill="1" applyBorder="1" applyAlignment="1" applyProtection="1">
      <alignment horizontal="center" vertical="center"/>
      <protection locked="0"/>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5" borderId="0" xfId="0" applyFill="1" applyBorder="1" applyAlignment="1">
      <alignment horizontal="center" vertical="center" textRotation="255" wrapText="1"/>
    </xf>
    <xf numFmtId="0" fontId="0" fillId="15" borderId="0" xfId="0" applyFill="1" applyBorder="1" applyAlignment="1">
      <alignment vertical="center" textRotation="255" wrapText="1"/>
    </xf>
    <xf numFmtId="0" fontId="0" fillId="20" borderId="0" xfId="0" applyFill="1" applyBorder="1" applyAlignment="1">
      <alignment vertical="center" textRotation="255" wrapText="1"/>
    </xf>
    <xf numFmtId="0" fontId="0" fillId="25" borderId="0" xfId="0" applyFill="1" applyBorder="1" applyAlignment="1">
      <alignment vertical="center" textRotation="255" wrapText="1"/>
    </xf>
    <xf numFmtId="0" fontId="0" fillId="20" borderId="0" xfId="0" applyFill="1" applyBorder="1" applyAlignment="1">
      <alignment horizontal="center" vertical="center" textRotation="255" wrapText="1"/>
    </xf>
    <xf numFmtId="0" fontId="0" fillId="0" borderId="0" xfId="0" applyFill="1" applyBorder="1" applyAlignment="1">
      <alignment vertical="center" textRotation="255" wrapText="1"/>
    </xf>
    <xf numFmtId="0" fontId="0" fillId="25"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0" fontId="25" fillId="20" borderId="3" xfId="0" applyFont="1" applyFill="1" applyBorder="1" applyAlignment="1" applyProtection="1">
      <alignment horizontal="center" vertical="center"/>
      <protection hidden="1"/>
    </xf>
    <xf numFmtId="0" fontId="25" fillId="20" borderId="218" xfId="0" applyFont="1" applyFill="1" applyBorder="1" applyAlignment="1" applyProtection="1">
      <alignment horizontal="center" vertical="center"/>
      <protection hidden="1"/>
    </xf>
    <xf numFmtId="0" fontId="25" fillId="20" borderId="219" xfId="0" applyFont="1" applyFill="1" applyBorder="1" applyAlignment="1" applyProtection="1">
      <alignment horizontal="center" vertical="center"/>
      <protection hidden="1"/>
    </xf>
    <xf numFmtId="0" fontId="70" fillId="16" borderId="217" xfId="0" applyNumberFormat="1" applyFont="1" applyFill="1" applyBorder="1" applyAlignment="1" applyProtection="1">
      <alignment horizontal="center" vertical="center"/>
      <protection hidden="1"/>
    </xf>
    <xf numFmtId="0" fontId="50" fillId="16" borderId="212" xfId="2" applyFont="1" applyFill="1" applyBorder="1" applyAlignment="1" applyProtection="1">
      <alignment horizontal="center" vertical="center" shrinkToFit="1"/>
      <protection hidden="1"/>
    </xf>
    <xf numFmtId="0" fontId="32" fillId="16" borderId="143" xfId="2" applyNumberFormat="1" applyFont="1" applyFill="1" applyBorder="1" applyAlignment="1" applyProtection="1">
      <alignment horizontal="center" vertical="center"/>
      <protection hidden="1"/>
    </xf>
    <xf numFmtId="0" fontId="32" fillId="16" borderId="213" xfId="2" quotePrefix="1" applyNumberFormat="1" applyFont="1" applyFill="1" applyBorder="1" applyAlignment="1" applyProtection="1">
      <alignment horizontal="center" vertical="center"/>
      <protection hidden="1"/>
    </xf>
    <xf numFmtId="0" fontId="32" fillId="23" borderId="214" xfId="2" applyNumberFormat="1" applyFont="1" applyFill="1" applyBorder="1" applyAlignment="1" applyProtection="1">
      <alignment horizontal="center" vertical="center"/>
      <protection locked="0"/>
    </xf>
    <xf numFmtId="0" fontId="21" fillId="16" borderId="226" xfId="2" applyFont="1" applyFill="1" applyBorder="1" applyAlignment="1" applyProtection="1">
      <alignment vertical="center"/>
      <protection hidden="1"/>
    </xf>
    <xf numFmtId="0" fontId="21" fillId="16" borderId="228" xfId="2" applyFont="1" applyFill="1" applyBorder="1" applyAlignment="1" applyProtection="1">
      <alignment vertical="center"/>
      <protection hidden="1"/>
    </xf>
    <xf numFmtId="0" fontId="14" fillId="0" borderId="27" xfId="2" applyNumberFormat="1" applyFont="1" applyFill="1" applyBorder="1" applyAlignment="1" applyProtection="1">
      <alignment horizontal="left" vertical="center" indent="1" shrinkToFit="1"/>
      <protection hidden="1"/>
    </xf>
    <xf numFmtId="0" fontId="14" fillId="0" borderId="35" xfId="2" applyNumberFormat="1" applyFont="1" applyFill="1" applyBorder="1" applyAlignment="1" applyProtection="1">
      <alignment horizontal="left" vertical="center" indent="1" shrinkToFit="1"/>
      <protection hidden="1"/>
    </xf>
    <xf numFmtId="0" fontId="14" fillId="0" borderId="135"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right" vertical="center" indent="1"/>
      <protection hidden="1"/>
    </xf>
    <xf numFmtId="0" fontId="14" fillId="0" borderId="41" xfId="2" applyNumberFormat="1" applyFont="1" applyFill="1" applyBorder="1" applyAlignment="1" applyProtection="1">
      <alignment horizontal="right" vertical="center" indent="1"/>
      <protection hidden="1"/>
    </xf>
    <xf numFmtId="0" fontId="14" fillId="0" borderId="33" xfId="2" applyNumberFormat="1" applyFont="1" applyFill="1" applyBorder="1" applyAlignment="1" applyProtection="1">
      <alignment horizontal="right" vertical="center" indent="1"/>
      <protection hidden="1"/>
    </xf>
    <xf numFmtId="0" fontId="14" fillId="0" borderId="98" xfId="2" applyNumberFormat="1" applyFont="1" applyFill="1" applyBorder="1" applyAlignment="1" applyProtection="1">
      <alignment horizontal="right" vertical="center" indent="1"/>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120" xfId="2" applyNumberFormat="1" applyFont="1" applyBorder="1" applyAlignment="1" applyProtection="1">
      <alignment horizontal="center" vertical="center"/>
      <protection locked="0"/>
    </xf>
    <xf numFmtId="0" fontId="25" fillId="0" borderId="108" xfId="2" applyNumberFormat="1" applyFont="1" applyBorder="1" applyAlignment="1" applyProtection="1">
      <alignment horizontal="center" vertical="center"/>
      <protection locked="0"/>
    </xf>
    <xf numFmtId="0" fontId="25" fillId="0" borderId="114" xfId="2" applyNumberFormat="1" applyFont="1" applyBorder="1" applyAlignment="1" applyProtection="1">
      <alignment horizontal="center" vertical="center"/>
      <protection locked="0"/>
    </xf>
    <xf numFmtId="0" fontId="25" fillId="0" borderId="102" xfId="2" applyNumberFormat="1" applyFont="1" applyBorder="1" applyAlignment="1" applyProtection="1">
      <alignment horizontal="center" vertical="center"/>
      <protection locked="0"/>
    </xf>
    <xf numFmtId="0" fontId="25" fillId="0" borderId="180" xfId="2" applyNumberFormat="1" applyFont="1" applyBorder="1" applyAlignment="1" applyProtection="1">
      <alignment horizontal="center" vertical="center"/>
      <protection locked="0"/>
    </xf>
    <xf numFmtId="0" fontId="25" fillId="0" borderId="120" xfId="2" applyNumberFormat="1" applyFont="1" applyFill="1" applyBorder="1" applyAlignment="1" applyProtection="1">
      <alignment horizontal="center" vertical="center"/>
      <protection locked="0"/>
    </xf>
    <xf numFmtId="0" fontId="25" fillId="0" borderId="108" xfId="2" applyNumberFormat="1" applyFont="1" applyFill="1" applyBorder="1" applyAlignment="1" applyProtection="1">
      <alignment horizontal="center" vertical="center"/>
      <protection locked="0"/>
    </xf>
    <xf numFmtId="0" fontId="25" fillId="0" borderId="114" xfId="2" applyNumberFormat="1" applyFont="1" applyFill="1" applyBorder="1" applyAlignment="1" applyProtection="1">
      <alignment horizontal="center" vertical="center"/>
      <protection locked="0"/>
    </xf>
    <xf numFmtId="0" fontId="25" fillId="0" borderId="102" xfId="2" applyNumberFormat="1" applyFont="1" applyFill="1" applyBorder="1" applyAlignment="1" applyProtection="1">
      <alignment horizontal="center" vertical="center"/>
      <protection locked="0"/>
    </xf>
    <xf numFmtId="0" fontId="25" fillId="0" borderId="180" xfId="2" applyNumberFormat="1" applyFont="1" applyFill="1" applyBorder="1" applyAlignment="1" applyProtection="1">
      <alignment horizontal="center" vertical="center"/>
      <protection locked="0"/>
    </xf>
    <xf numFmtId="0" fontId="63" fillId="25" borderId="120" xfId="2" applyNumberFormat="1" applyFont="1" applyFill="1" applyBorder="1" applyAlignment="1" applyProtection="1">
      <alignment horizontal="right" vertical="center"/>
      <protection locked="0"/>
    </xf>
    <xf numFmtId="49" fontId="63" fillId="25" borderId="108" xfId="2" applyNumberFormat="1" applyFont="1" applyFill="1" applyBorder="1" applyAlignment="1" applyProtection="1">
      <alignment horizontal="right" vertical="center"/>
      <protection locked="0"/>
    </xf>
    <xf numFmtId="49" fontId="63" fillId="25" borderId="114" xfId="2" applyNumberFormat="1" applyFont="1" applyFill="1" applyBorder="1" applyAlignment="1" applyProtection="1">
      <alignment horizontal="right" vertical="center"/>
      <protection locked="0"/>
    </xf>
    <xf numFmtId="49" fontId="63" fillId="25" borderId="102" xfId="2" applyNumberFormat="1" applyFont="1" applyFill="1" applyBorder="1" applyAlignment="1" applyProtection="1">
      <alignment horizontal="right" vertical="center"/>
      <protection locked="0"/>
    </xf>
    <xf numFmtId="49" fontId="63" fillId="25" borderId="180" xfId="2" applyNumberFormat="1" applyFont="1" applyFill="1" applyBorder="1" applyAlignment="1" applyProtection="1">
      <alignment horizontal="right" vertical="center"/>
      <protection locked="0"/>
    </xf>
    <xf numFmtId="49" fontId="63" fillId="16" borderId="9" xfId="2" applyNumberFormat="1" applyFont="1" applyFill="1" applyBorder="1" applyAlignment="1" applyProtection="1">
      <alignment horizontal="right" vertical="center"/>
      <protection hidden="1"/>
    </xf>
    <xf numFmtId="49" fontId="63" fillId="16" borderId="136" xfId="2" applyNumberFormat="1" applyFont="1" applyFill="1" applyBorder="1" applyAlignment="1" applyProtection="1">
      <alignment horizontal="right" vertical="center"/>
      <protection hidden="1"/>
    </xf>
    <xf numFmtId="0" fontId="21" fillId="16" borderId="226" xfId="2" applyFont="1" applyFill="1" applyBorder="1" applyAlignment="1" applyProtection="1">
      <alignment horizontal="center" vertical="center"/>
      <protection hidden="1"/>
    </xf>
    <xf numFmtId="49" fontId="25" fillId="26" borderId="173" xfId="2" quotePrefix="1" applyNumberFormat="1" applyFont="1" applyFill="1" applyBorder="1" applyAlignment="1" applyProtection="1">
      <alignment horizontal="center" vertical="center"/>
      <protection locked="0"/>
    </xf>
    <xf numFmtId="49" fontId="25" fillId="26" borderId="174" xfId="2" quotePrefix="1" applyNumberFormat="1" applyFont="1" applyFill="1" applyBorder="1" applyAlignment="1" applyProtection="1">
      <alignment horizontal="center" vertical="center"/>
      <protection locked="0"/>
    </xf>
    <xf numFmtId="49" fontId="25" fillId="26" borderId="175" xfId="2" quotePrefix="1" applyNumberFormat="1" applyFont="1" applyFill="1" applyBorder="1" applyAlignment="1" applyProtection="1">
      <alignment horizontal="center" vertical="center"/>
      <protection locked="0"/>
    </xf>
    <xf numFmtId="49" fontId="25" fillId="26" borderId="176" xfId="2" quotePrefix="1" applyNumberFormat="1" applyFont="1" applyFill="1" applyBorder="1" applyAlignment="1" applyProtection="1">
      <alignment horizontal="center" vertical="center"/>
      <protection locked="0"/>
    </xf>
    <xf numFmtId="49" fontId="25" fillId="26" borderId="251" xfId="2" quotePrefix="1" applyNumberFormat="1" applyFont="1" applyFill="1" applyBorder="1" applyAlignment="1" applyProtection="1">
      <alignment horizontal="center" vertical="center"/>
      <protection locked="0"/>
    </xf>
    <xf numFmtId="0" fontId="27" fillId="0" borderId="0" xfId="0" applyFont="1" applyAlignment="1">
      <alignment horizontal="left" vertical="center"/>
    </xf>
    <xf numFmtId="0" fontId="25" fillId="25" borderId="30" xfId="2" applyFont="1" applyFill="1" applyBorder="1" applyAlignment="1" applyProtection="1">
      <alignment horizontal="center" vertical="center"/>
      <protection hidden="1"/>
    </xf>
    <xf numFmtId="0" fontId="26" fillId="22" borderId="30" xfId="0" applyFont="1" applyFill="1" applyBorder="1" applyAlignment="1" applyProtection="1">
      <alignment horizontal="center" vertical="center" wrapText="1"/>
      <protection hidden="1"/>
    </xf>
    <xf numFmtId="0" fontId="77" fillId="0" borderId="0" xfId="0" applyFont="1" applyBorder="1" applyAlignment="1" applyProtection="1">
      <alignment horizontal="left" vertical="center" wrapText="1"/>
      <protection hidden="1"/>
    </xf>
    <xf numFmtId="0" fontId="78" fillId="20" borderId="0" xfId="0" applyFont="1" applyFill="1" applyBorder="1" applyAlignment="1">
      <alignment vertical="center" textRotation="255" wrapText="1"/>
    </xf>
    <xf numFmtId="0" fontId="25" fillId="20" borderId="13"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52" fillId="0" borderId="0" xfId="0" applyFont="1" applyAlignment="1" applyProtection="1">
      <alignment horizontal="center" vertical="center"/>
      <protection hidden="1"/>
    </xf>
    <xf numFmtId="0" fontId="49" fillId="20" borderId="3" xfId="0" applyFont="1" applyFill="1" applyBorder="1" applyAlignment="1" applyProtection="1">
      <alignment horizontal="center" vertical="center"/>
      <protection hidden="1"/>
    </xf>
    <xf numFmtId="0" fontId="49" fillId="0" borderId="0" xfId="0" applyFont="1" applyAlignment="1" applyProtection="1">
      <alignment horizontal="center" vertical="center"/>
      <protection hidden="1"/>
    </xf>
    <xf numFmtId="0" fontId="25" fillId="20" borderId="259" xfId="0" applyFont="1" applyFill="1" applyBorder="1" applyAlignment="1" applyProtection="1">
      <alignment vertical="center"/>
      <protection hidden="1"/>
    </xf>
    <xf numFmtId="0" fontId="25" fillId="20" borderId="260" xfId="0" applyFont="1" applyFill="1" applyBorder="1" applyAlignment="1" applyProtection="1">
      <alignment vertical="center"/>
      <protection hidden="1"/>
    </xf>
    <xf numFmtId="0" fontId="25" fillId="20" borderId="68" xfId="0" applyFont="1" applyFill="1" applyBorder="1" applyAlignment="1" applyProtection="1">
      <alignment vertical="center"/>
      <protection hidden="1"/>
    </xf>
    <xf numFmtId="0" fontId="25" fillId="20" borderId="261" xfId="0" applyFont="1" applyFill="1" applyBorder="1" applyAlignment="1" applyProtection="1">
      <alignment vertical="center"/>
      <protection hidden="1"/>
    </xf>
    <xf numFmtId="0" fontId="25" fillId="20" borderId="262" xfId="0" applyFont="1" applyFill="1" applyBorder="1" applyAlignment="1" applyProtection="1">
      <alignment vertical="center"/>
      <protection hidden="1"/>
    </xf>
    <xf numFmtId="0" fontId="25" fillId="20" borderId="263"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3" fontId="56" fillId="20" borderId="162" xfId="0" applyNumberFormat="1" applyFont="1" applyFill="1" applyBorder="1" applyAlignment="1" applyProtection="1">
      <alignment vertical="center"/>
      <protection hidden="1"/>
    </xf>
    <xf numFmtId="3" fontId="56" fillId="20" borderId="163" xfId="0" applyNumberFormat="1" applyFont="1" applyFill="1" applyBorder="1" applyAlignment="1" applyProtection="1">
      <alignment vertical="center"/>
      <protection hidden="1"/>
    </xf>
    <xf numFmtId="3" fontId="56" fillId="20" borderId="157" xfId="0" applyNumberFormat="1" applyFont="1" applyFill="1" applyBorder="1" applyAlignment="1" applyProtection="1">
      <alignment vertical="center"/>
      <protection hidden="1"/>
    </xf>
    <xf numFmtId="3" fontId="56" fillId="20" borderId="172" xfId="0" applyNumberFormat="1" applyFont="1" applyFill="1" applyBorder="1" applyAlignment="1" applyProtection="1">
      <alignment vertical="center"/>
      <protection hidden="1"/>
    </xf>
    <xf numFmtId="3" fontId="57" fillId="20" borderId="146" xfId="0" applyNumberFormat="1" applyFont="1" applyFill="1" applyBorder="1" applyAlignment="1" applyProtection="1">
      <alignment vertical="center"/>
      <protection hidden="1"/>
    </xf>
    <xf numFmtId="3" fontId="57" fillId="20" borderId="148" xfId="0" applyNumberFormat="1" applyFont="1" applyFill="1" applyBorder="1" applyAlignment="1" applyProtection="1">
      <alignment vertical="center"/>
      <protection hidden="1"/>
    </xf>
    <xf numFmtId="0" fontId="25" fillId="20" borderId="65" xfId="0" applyFont="1" applyFill="1" applyBorder="1" applyAlignment="1" applyProtection="1">
      <alignment vertical="center"/>
      <protection hidden="1"/>
    </xf>
    <xf numFmtId="0" fontId="25" fillId="20" borderId="264" xfId="0" applyFont="1" applyFill="1" applyBorder="1" applyAlignment="1" applyProtection="1">
      <alignment vertical="center"/>
      <protection hidden="1"/>
    </xf>
    <xf numFmtId="0" fontId="25" fillId="20" borderId="61" xfId="0" applyFont="1" applyFill="1" applyBorder="1" applyAlignment="1" applyProtection="1">
      <alignment vertical="center"/>
      <protection hidden="1"/>
    </xf>
    <xf numFmtId="0" fontId="25" fillId="20" borderId="265" xfId="0" applyFont="1" applyFill="1" applyBorder="1" applyAlignment="1" applyProtection="1">
      <alignment vertical="center"/>
      <protection hidden="1"/>
    </xf>
    <xf numFmtId="0" fontId="79" fillId="20" borderId="2" xfId="0" applyFont="1" applyFill="1" applyBorder="1" applyProtection="1">
      <alignment vertical="center"/>
      <protection hidden="1"/>
    </xf>
    <xf numFmtId="0" fontId="25" fillId="20" borderId="266" xfId="0" applyFont="1" applyFill="1" applyBorder="1" applyAlignment="1" applyProtection="1">
      <alignment vertical="center"/>
      <protection hidden="1"/>
    </xf>
    <xf numFmtId="0" fontId="25" fillId="20" borderId="267" xfId="0" applyFont="1" applyFill="1" applyBorder="1" applyAlignment="1" applyProtection="1">
      <alignment vertical="center"/>
      <protection hidden="1"/>
    </xf>
    <xf numFmtId="0" fontId="25" fillId="20" borderId="268" xfId="0" applyFont="1" applyFill="1" applyBorder="1" applyAlignment="1" applyProtection="1">
      <alignment vertical="center"/>
      <protection hidden="1"/>
    </xf>
    <xf numFmtId="0" fontId="25" fillId="20" borderId="269" xfId="0" applyFont="1" applyFill="1" applyBorder="1" applyAlignment="1" applyProtection="1">
      <alignment vertical="center"/>
      <protection hidden="1"/>
    </xf>
    <xf numFmtId="0" fontId="25" fillId="20" borderId="2" xfId="0" applyFont="1" applyFill="1" applyBorder="1" applyAlignment="1" applyProtection="1">
      <alignment vertical="center"/>
      <protection hidden="1"/>
    </xf>
    <xf numFmtId="0" fontId="25" fillId="20" borderId="4" xfId="0" applyFont="1" applyFill="1" applyBorder="1" applyAlignment="1" applyProtection="1">
      <alignment horizontal="center" vertical="center"/>
      <protection hidden="1"/>
    </xf>
    <xf numFmtId="0" fontId="25" fillId="20" borderId="270" xfId="0" applyFont="1" applyFill="1" applyBorder="1" applyAlignment="1" applyProtection="1">
      <alignment horizontal="center" vertical="center"/>
      <protection hidden="1"/>
    </xf>
    <xf numFmtId="0" fontId="25" fillId="20" borderId="271" xfId="0" applyFont="1" applyFill="1" applyBorder="1" applyAlignment="1" applyProtection="1">
      <alignment horizontal="center" vertical="center"/>
      <protection hidden="1"/>
    </xf>
    <xf numFmtId="0" fontId="25" fillId="20" borderId="272" xfId="0" applyFont="1" applyFill="1" applyBorder="1" applyAlignment="1" applyProtection="1">
      <alignment horizontal="center" vertical="center"/>
      <protection hidden="1"/>
    </xf>
    <xf numFmtId="0" fontId="25" fillId="20" borderId="273" xfId="0" applyFont="1" applyFill="1" applyBorder="1" applyAlignment="1" applyProtection="1">
      <alignment horizontal="center" vertical="center"/>
      <protection hidden="1"/>
    </xf>
    <xf numFmtId="0" fontId="25" fillId="20" borderId="274" xfId="0" applyFont="1" applyFill="1" applyBorder="1" applyAlignment="1" applyProtection="1">
      <alignment horizontal="center" vertical="center"/>
      <protection hidden="1"/>
    </xf>
    <xf numFmtId="0" fontId="25" fillId="20" borderId="60" xfId="0" applyFont="1" applyFill="1" applyBorder="1" applyAlignment="1" applyProtection="1">
      <alignment horizontal="center" vertical="center"/>
      <protection hidden="1"/>
    </xf>
    <xf numFmtId="0" fontId="25" fillId="20" borderId="275" xfId="0" applyFont="1" applyFill="1" applyBorder="1" applyAlignment="1" applyProtection="1">
      <alignment horizontal="center" vertical="center"/>
      <protection hidden="1"/>
    </xf>
    <xf numFmtId="0" fontId="25" fillId="20" borderId="276" xfId="0" applyFont="1" applyFill="1" applyBorder="1" applyAlignment="1" applyProtection="1">
      <alignment horizontal="center" vertical="center"/>
      <protection hidden="1"/>
    </xf>
    <xf numFmtId="0" fontId="25" fillId="20" borderId="4" xfId="0" applyFont="1" applyFill="1" applyBorder="1" applyAlignment="1" applyProtection="1">
      <alignment vertical="center"/>
      <protection hidden="1"/>
    </xf>
    <xf numFmtId="0" fontId="25" fillId="20" borderId="13" xfId="0" applyFont="1" applyFill="1" applyBorder="1" applyAlignment="1" applyProtection="1">
      <alignment vertical="center"/>
      <protection hidden="1"/>
    </xf>
    <xf numFmtId="0" fontId="25" fillId="20" borderId="271" xfId="0" applyFont="1" applyFill="1" applyBorder="1" applyAlignment="1" applyProtection="1">
      <alignment horizontal="left" vertical="center"/>
      <protection hidden="1"/>
    </xf>
    <xf numFmtId="0" fontId="25" fillId="22" borderId="0" xfId="0" applyFont="1" applyFill="1" applyBorder="1" applyAlignment="1" applyProtection="1">
      <alignment vertical="center"/>
      <protection hidden="1"/>
    </xf>
    <xf numFmtId="0" fontId="25" fillId="22" borderId="223" xfId="0" applyFont="1" applyFill="1" applyBorder="1" applyAlignment="1" applyProtection="1">
      <alignment vertical="center"/>
      <protection hidden="1"/>
    </xf>
    <xf numFmtId="0" fontId="25" fillId="22" borderId="0" xfId="0" applyFont="1" applyFill="1" applyBorder="1" applyAlignment="1" applyProtection="1">
      <alignment horizontal="center" vertical="center"/>
      <protection hidden="1"/>
    </xf>
    <xf numFmtId="0" fontId="25" fillId="22" borderId="50" xfId="0" applyFont="1" applyFill="1" applyBorder="1" applyAlignment="1" applyProtection="1">
      <alignment vertical="center"/>
      <protection hidden="1"/>
    </xf>
    <xf numFmtId="0" fontId="25" fillId="22" borderId="50" xfId="0" applyFont="1" applyFill="1" applyBorder="1" applyAlignment="1" applyProtection="1">
      <alignment horizontal="center" vertical="center"/>
      <protection hidden="1"/>
    </xf>
    <xf numFmtId="0" fontId="25" fillId="22" borderId="52" xfId="0" applyFont="1" applyFill="1" applyBorder="1" applyAlignment="1" applyProtection="1">
      <alignment vertical="center"/>
      <protection hidden="1"/>
    </xf>
    <xf numFmtId="0" fontId="25" fillId="22" borderId="31" xfId="0" applyFont="1" applyFill="1" applyBorder="1" applyAlignment="1" applyProtection="1">
      <alignment vertical="center"/>
      <protection hidden="1"/>
    </xf>
    <xf numFmtId="49" fontId="9" fillId="21" borderId="125" xfId="2" applyNumberFormat="1" applyFont="1" applyFill="1" applyBorder="1" applyAlignment="1" applyProtection="1">
      <alignment horizontal="center" vertical="center"/>
      <protection hidden="1"/>
    </xf>
    <xf numFmtId="0" fontId="81" fillId="0" borderId="0" xfId="0" applyFont="1" applyFill="1" applyBorder="1" applyAlignment="1" applyProtection="1">
      <alignment horizontal="center" vertical="center"/>
      <protection hidden="1"/>
    </xf>
    <xf numFmtId="0" fontId="25" fillId="20" borderId="3" xfId="0" applyFont="1" applyFill="1" applyBorder="1" applyAlignment="1" applyProtection="1">
      <alignment horizontal="left" vertical="center"/>
      <protection hidden="1"/>
    </xf>
    <xf numFmtId="0" fontId="25" fillId="24" borderId="272" xfId="0" applyFont="1" applyFill="1" applyBorder="1" applyAlignment="1" applyProtection="1">
      <alignment horizontal="center" vertical="center"/>
      <protection hidden="1"/>
    </xf>
    <xf numFmtId="0" fontId="25" fillId="24" borderId="274" xfId="0" applyFont="1" applyFill="1" applyBorder="1" applyAlignment="1" applyProtection="1">
      <alignment horizontal="center" vertical="center"/>
      <protection hidden="1"/>
    </xf>
    <xf numFmtId="0" fontId="25" fillId="22" borderId="280" xfId="0" applyFont="1" applyFill="1" applyBorder="1" applyAlignment="1" applyProtection="1">
      <alignment vertical="center"/>
      <protection hidden="1"/>
    </xf>
    <xf numFmtId="0" fontId="35" fillId="24" borderId="3" xfId="0" applyFont="1" applyFill="1" applyBorder="1" applyProtection="1">
      <alignment vertical="center"/>
      <protection hidden="1"/>
    </xf>
    <xf numFmtId="0" fontId="0" fillId="24" borderId="3" xfId="0" applyFill="1" applyBorder="1" applyProtection="1">
      <alignment vertical="center"/>
      <protection hidden="1"/>
    </xf>
    <xf numFmtId="0" fontId="0" fillId="24" borderId="3" xfId="0" applyFill="1" applyBorder="1" applyAlignment="1" applyProtection="1">
      <alignment horizontal="center" vertical="center"/>
      <protection hidden="1"/>
    </xf>
    <xf numFmtId="0" fontId="0" fillId="24" borderId="4" xfId="0" applyFill="1" applyBorder="1" applyProtection="1">
      <alignment vertical="center"/>
      <protection hidden="1"/>
    </xf>
    <xf numFmtId="0" fontId="82" fillId="0" borderId="0" xfId="0" applyFont="1" applyBorder="1" applyAlignment="1">
      <alignment horizontal="center" vertical="center"/>
    </xf>
    <xf numFmtId="0" fontId="82" fillId="0" borderId="0" xfId="0" applyFont="1" applyBorder="1" applyAlignment="1">
      <alignment horizontal="left" vertical="center"/>
    </xf>
    <xf numFmtId="0" fontId="32" fillId="0" borderId="227" xfId="2" applyFont="1" applyFill="1" applyBorder="1" applyAlignment="1" applyProtection="1">
      <alignment horizontal="center" vertical="center"/>
      <protection locked="0"/>
    </xf>
    <xf numFmtId="0" fontId="83" fillId="0" borderId="0" xfId="0" applyFont="1" applyAlignment="1" applyProtection="1">
      <alignment horizontal="center" vertical="center"/>
      <protection hidden="1"/>
    </xf>
    <xf numFmtId="0" fontId="83" fillId="0" borderId="0" xfId="0" applyFont="1" applyFill="1" applyAlignment="1" applyProtection="1">
      <alignment horizontal="center" vertical="center"/>
      <protection hidden="1"/>
    </xf>
    <xf numFmtId="0" fontId="83" fillId="0" borderId="0" xfId="0" applyFont="1" applyFill="1" applyProtection="1">
      <alignment vertical="center"/>
      <protection hidden="1"/>
    </xf>
    <xf numFmtId="0" fontId="81" fillId="0" borderId="0" xfId="0" applyFont="1" applyFill="1" applyProtection="1">
      <alignment vertical="center"/>
      <protection hidden="1"/>
    </xf>
    <xf numFmtId="0" fontId="81" fillId="0" borderId="0" xfId="0" applyFont="1" applyFill="1" applyAlignment="1" applyProtection="1">
      <alignment horizontal="center" vertical="center"/>
      <protection hidden="1"/>
    </xf>
    <xf numFmtId="0" fontId="81" fillId="0" borderId="0" xfId="0" applyFont="1" applyFill="1" applyAlignment="1" applyProtection="1">
      <alignment horizontal="left" vertical="center"/>
      <protection hidden="1"/>
    </xf>
    <xf numFmtId="0" fontId="35" fillId="0" borderId="0" xfId="0" applyFont="1" applyProtection="1">
      <alignment vertical="center"/>
    </xf>
    <xf numFmtId="0" fontId="35" fillId="0" borderId="0" xfId="0" applyFont="1" applyAlignment="1" applyProtection="1">
      <alignment horizontal="center" vertical="center"/>
    </xf>
    <xf numFmtId="0" fontId="0" fillId="0" borderId="0" xfId="0" applyAlignment="1" applyProtection="1">
      <alignment horizontal="center" vertical="center"/>
    </xf>
    <xf numFmtId="0" fontId="52" fillId="0" borderId="0" xfId="0" applyFont="1" applyProtection="1">
      <alignment vertical="center"/>
    </xf>
    <xf numFmtId="0" fontId="0" fillId="0" borderId="0" xfId="0" applyAlignment="1" applyProtection="1">
      <alignment vertical="center"/>
    </xf>
    <xf numFmtId="0" fontId="39" fillId="0" borderId="0" xfId="0" applyFont="1" applyProtection="1">
      <alignment vertical="center"/>
    </xf>
    <xf numFmtId="0" fontId="35" fillId="0" borderId="0" xfId="0" applyFont="1" applyFill="1" applyBorder="1" applyProtection="1">
      <alignment vertical="center"/>
    </xf>
    <xf numFmtId="0" fontId="80" fillId="0" borderId="0" xfId="0" applyFont="1" applyFill="1" applyBorder="1" applyAlignment="1" applyProtection="1">
      <alignment horizontal="center" vertical="center"/>
    </xf>
    <xf numFmtId="0" fontId="35" fillId="22" borderId="156" xfId="0" applyFont="1" applyFill="1" applyBorder="1" applyProtection="1">
      <alignment vertical="center"/>
    </xf>
    <xf numFmtId="0" fontId="35" fillId="22" borderId="277" xfId="0" applyFont="1" applyFill="1" applyBorder="1" applyAlignment="1" applyProtection="1">
      <alignment horizontal="center" vertical="center"/>
    </xf>
    <xf numFmtId="0" fontId="35" fillId="22" borderId="279" xfId="0" applyFont="1" applyFill="1" applyBorder="1" applyProtection="1">
      <alignment vertical="center"/>
    </xf>
    <xf numFmtId="0" fontId="35" fillId="22" borderId="220" xfId="0" applyFont="1" applyFill="1" applyBorder="1" applyAlignment="1" applyProtection="1">
      <alignment horizontal="center" vertical="center"/>
    </xf>
    <xf numFmtId="0" fontId="35" fillId="24" borderId="2" xfId="0" applyFont="1" applyFill="1" applyBorder="1" applyProtection="1">
      <alignment vertical="center"/>
    </xf>
    <xf numFmtId="0" fontId="35" fillId="24" borderId="3" xfId="0" applyFont="1" applyFill="1" applyBorder="1" applyAlignment="1" applyProtection="1">
      <alignment horizontal="center" vertical="center"/>
    </xf>
    <xf numFmtId="0" fontId="54" fillId="0" borderId="256" xfId="0" applyFont="1" applyBorder="1" applyAlignment="1" applyProtection="1">
      <alignment horizontal="left"/>
      <protection hidden="1"/>
    </xf>
    <xf numFmtId="0" fontId="52" fillId="0" borderId="257" xfId="0" applyFont="1" applyBorder="1" applyProtection="1">
      <alignment vertical="center"/>
      <protection hidden="1"/>
    </xf>
    <xf numFmtId="0" fontId="52" fillId="0" borderId="258" xfId="0" applyFont="1" applyBorder="1" applyProtection="1">
      <alignment vertical="center"/>
      <protection hidden="1"/>
    </xf>
    <xf numFmtId="0" fontId="84" fillId="0" borderId="0" xfId="0" applyFont="1" applyAlignment="1" applyProtection="1">
      <alignment horizontal="center" vertical="center" wrapText="1"/>
      <protection hidden="1"/>
    </xf>
    <xf numFmtId="0" fontId="85" fillId="0" borderId="0" xfId="0" applyFont="1" applyProtection="1">
      <alignment vertical="center"/>
      <protection hidden="1"/>
    </xf>
    <xf numFmtId="0" fontId="63" fillId="22" borderId="120" xfId="2" applyNumberFormat="1" applyFont="1" applyFill="1" applyBorder="1" applyAlignment="1" applyProtection="1">
      <alignment horizontal="center" vertical="center"/>
      <protection locked="0"/>
    </xf>
    <xf numFmtId="49" fontId="25" fillId="22" borderId="122" xfId="2" applyNumberFormat="1" applyFont="1" applyFill="1" applyBorder="1" applyAlignment="1" applyProtection="1">
      <alignment horizontal="left" vertical="center"/>
      <protection locked="0"/>
    </xf>
    <xf numFmtId="0" fontId="63" fillId="26" borderId="120" xfId="2" applyNumberFormat="1" applyFont="1" applyFill="1" applyBorder="1" applyAlignment="1" applyProtection="1">
      <alignment horizontal="center" vertical="center"/>
      <protection locked="0"/>
    </xf>
    <xf numFmtId="49" fontId="25" fillId="26" borderId="122" xfId="2" applyNumberFormat="1" applyFont="1" applyFill="1" applyBorder="1" applyAlignment="1" applyProtection="1">
      <alignment horizontal="left" vertical="center"/>
      <protection locked="0"/>
    </xf>
    <xf numFmtId="0" fontId="63" fillId="22" borderId="108" xfId="2" applyNumberFormat="1" applyFont="1" applyFill="1" applyBorder="1" applyAlignment="1" applyProtection="1">
      <alignment horizontal="right" vertical="center"/>
      <protection locked="0"/>
    </xf>
    <xf numFmtId="49" fontId="25" fillId="22" borderId="110" xfId="2" applyNumberFormat="1" applyFont="1" applyFill="1" applyBorder="1" applyAlignment="1" applyProtection="1">
      <alignment horizontal="left" vertical="center"/>
      <protection locked="0"/>
    </xf>
    <xf numFmtId="0" fontId="63" fillId="26" borderId="108" xfId="2" applyNumberFormat="1" applyFont="1" applyFill="1" applyBorder="1" applyAlignment="1" applyProtection="1">
      <alignment horizontal="center" vertical="center"/>
      <protection locked="0"/>
    </xf>
    <xf numFmtId="49" fontId="25" fillId="26" borderId="110" xfId="2" applyNumberFormat="1" applyFont="1" applyFill="1" applyBorder="1" applyAlignment="1" applyProtection="1">
      <alignment horizontal="left" vertical="center"/>
      <protection locked="0"/>
    </xf>
    <xf numFmtId="0" fontId="63" fillId="22" borderId="114" xfId="2" applyNumberFormat="1" applyFont="1" applyFill="1" applyBorder="1" applyAlignment="1" applyProtection="1">
      <alignment horizontal="right" vertical="center"/>
      <protection locked="0"/>
    </xf>
    <xf numFmtId="49" fontId="25" fillId="22" borderId="116" xfId="2" applyNumberFormat="1" applyFont="1" applyFill="1" applyBorder="1" applyAlignment="1" applyProtection="1">
      <alignment horizontal="left" vertical="center"/>
      <protection locked="0"/>
    </xf>
    <xf numFmtId="0" fontId="63" fillId="26" borderId="114" xfId="2" applyNumberFormat="1" applyFont="1" applyFill="1" applyBorder="1" applyAlignment="1" applyProtection="1">
      <alignment horizontal="center" vertical="center"/>
      <protection locked="0"/>
    </xf>
    <xf numFmtId="49" fontId="25" fillId="26" borderId="116" xfId="2" applyNumberFormat="1" applyFont="1" applyFill="1" applyBorder="1" applyAlignment="1" applyProtection="1">
      <alignment horizontal="left" vertical="center"/>
      <protection locked="0"/>
    </xf>
    <xf numFmtId="0" fontId="63" fillId="22" borderId="102" xfId="2" applyNumberFormat="1" applyFont="1" applyFill="1" applyBorder="1" applyAlignment="1" applyProtection="1">
      <alignment horizontal="right" vertical="center"/>
      <protection locked="0"/>
    </xf>
    <xf numFmtId="49" fontId="25" fillId="22" borderId="104" xfId="2" applyNumberFormat="1" applyFont="1" applyFill="1" applyBorder="1" applyAlignment="1" applyProtection="1">
      <alignment horizontal="left" vertical="center"/>
      <protection locked="0"/>
    </xf>
    <xf numFmtId="0" fontId="63" fillId="26" borderId="102" xfId="2" applyNumberFormat="1" applyFont="1" applyFill="1" applyBorder="1" applyAlignment="1" applyProtection="1">
      <alignment horizontal="center" vertical="center"/>
      <protection locked="0"/>
    </xf>
    <xf numFmtId="49" fontId="25" fillId="26" borderId="104" xfId="2" applyNumberFormat="1" applyFont="1" applyFill="1" applyBorder="1" applyAlignment="1" applyProtection="1">
      <alignment horizontal="left" vertical="center"/>
      <protection locked="0"/>
    </xf>
    <xf numFmtId="49" fontId="25" fillId="22" borderId="110" xfId="2" applyNumberFormat="1" applyFont="1" applyFill="1" applyBorder="1" applyAlignment="1" applyProtection="1">
      <alignment horizontal="left" vertical="center" shrinkToFit="1"/>
      <protection locked="0"/>
    </xf>
    <xf numFmtId="49" fontId="25" fillId="26" borderId="110" xfId="2" applyNumberFormat="1" applyFont="1" applyFill="1" applyBorder="1" applyAlignment="1" applyProtection="1">
      <alignment horizontal="left" vertical="center" shrinkToFit="1"/>
      <protection locked="0"/>
    </xf>
    <xf numFmtId="49" fontId="25" fillId="22" borderId="116" xfId="2" applyNumberFormat="1" applyFont="1" applyFill="1" applyBorder="1" applyAlignment="1" applyProtection="1">
      <alignment horizontal="left" vertical="center" shrinkToFit="1"/>
      <protection locked="0"/>
    </xf>
    <xf numFmtId="49" fontId="25" fillId="26" borderId="116" xfId="2" applyNumberFormat="1" applyFont="1" applyFill="1" applyBorder="1" applyAlignment="1" applyProtection="1">
      <alignment horizontal="left" vertical="center" shrinkToFit="1"/>
      <protection locked="0"/>
    </xf>
    <xf numFmtId="0" fontId="63" fillId="22" borderId="180" xfId="2" applyNumberFormat="1" applyFont="1" applyFill="1" applyBorder="1" applyAlignment="1" applyProtection="1">
      <alignment horizontal="right" vertical="center"/>
      <protection locked="0"/>
    </xf>
    <xf numFmtId="49" fontId="25" fillId="22" borderId="182" xfId="2" applyNumberFormat="1" applyFont="1" applyFill="1" applyBorder="1" applyAlignment="1" applyProtection="1">
      <alignment horizontal="left" vertical="center" shrinkToFit="1"/>
      <protection locked="0"/>
    </xf>
    <xf numFmtId="0" fontId="63" fillId="26" borderId="180" xfId="2" applyNumberFormat="1" applyFont="1" applyFill="1" applyBorder="1" applyAlignment="1" applyProtection="1">
      <alignment horizontal="center" vertical="center"/>
      <protection locked="0"/>
    </xf>
    <xf numFmtId="49" fontId="25" fillId="26" borderId="182" xfId="2" applyNumberFormat="1" applyFont="1" applyFill="1" applyBorder="1" applyAlignment="1" applyProtection="1">
      <alignment horizontal="left" vertical="center" shrinkToFit="1"/>
      <protection locked="0"/>
    </xf>
    <xf numFmtId="0" fontId="48" fillId="0" borderId="0" xfId="0" applyFont="1" applyBorder="1">
      <alignment vertical="center"/>
    </xf>
    <xf numFmtId="0" fontId="48" fillId="0" borderId="0" xfId="0" applyFont="1" applyBorder="1" applyAlignment="1">
      <alignment horizontal="center" vertical="center"/>
    </xf>
    <xf numFmtId="0" fontId="48" fillId="0" borderId="0" xfId="0" applyNumberFormat="1" applyFont="1" applyBorder="1" applyAlignment="1">
      <alignment horizontal="center" vertical="center"/>
    </xf>
    <xf numFmtId="0" fontId="86" fillId="0" borderId="0" xfId="0" applyNumberFormat="1" applyFont="1" applyBorder="1" applyAlignment="1">
      <alignment horizontal="left" vertical="center"/>
    </xf>
    <xf numFmtId="0" fontId="86" fillId="0" borderId="0" xfId="0" applyNumberFormat="1" applyFont="1" applyBorder="1" applyAlignment="1">
      <alignment horizontal="center" vertical="center"/>
    </xf>
    <xf numFmtId="0" fontId="86" fillId="0" borderId="0" xfId="0" applyNumberFormat="1" applyFont="1" applyBorder="1">
      <alignment vertical="center"/>
    </xf>
    <xf numFmtId="0" fontId="86" fillId="0" borderId="0" xfId="0" applyFont="1" applyBorder="1">
      <alignment vertical="center"/>
    </xf>
    <xf numFmtId="49" fontId="86" fillId="0" borderId="0" xfId="0" applyNumberFormat="1" applyFont="1" applyBorder="1">
      <alignment vertical="center"/>
    </xf>
    <xf numFmtId="0" fontId="86" fillId="0" borderId="0" xfId="0" applyFont="1" applyBorder="1" applyAlignment="1">
      <alignment horizontal="center" vertical="center"/>
    </xf>
    <xf numFmtId="0" fontId="86" fillId="0" borderId="0" xfId="0" applyFont="1" applyBorder="1" applyAlignment="1">
      <alignment horizontal="left" vertical="center"/>
    </xf>
    <xf numFmtId="0" fontId="48" fillId="0" borderId="0" xfId="0" applyNumberFormat="1" applyFont="1" applyBorder="1">
      <alignment vertical="center"/>
    </xf>
    <xf numFmtId="0" fontId="48" fillId="0" borderId="0" xfId="0" applyNumberFormat="1" applyFont="1" applyBorder="1" applyAlignment="1">
      <alignment horizontal="left" vertical="center"/>
    </xf>
    <xf numFmtId="0" fontId="48" fillId="0" borderId="0" xfId="0" applyFont="1" applyBorder="1" applyAlignment="1">
      <alignment horizontal="left" vertical="center"/>
    </xf>
    <xf numFmtId="49" fontId="9" fillId="21" borderId="125" xfId="2" applyNumberFormat="1" applyFont="1" applyFill="1" applyBorder="1" applyAlignment="1" applyProtection="1">
      <alignment horizontal="center" vertical="center"/>
      <protection hidden="1"/>
    </xf>
    <xf numFmtId="56" fontId="89" fillId="16" borderId="45" xfId="0" applyNumberFormat="1" applyFont="1" applyFill="1" applyBorder="1" applyAlignment="1" applyProtection="1">
      <alignment vertical="center"/>
      <protection hidden="1"/>
    </xf>
    <xf numFmtId="0" fontId="50" fillId="15" borderId="0" xfId="0" applyFont="1" applyFill="1" applyBorder="1" applyAlignment="1">
      <alignment horizontal="center" vertical="center" textRotation="255" wrapText="1"/>
    </xf>
    <xf numFmtId="3" fontId="56" fillId="20" borderId="162" xfId="0" applyNumberFormat="1" applyFont="1" applyFill="1" applyBorder="1" applyAlignment="1" applyProtection="1">
      <alignment horizontal="center" vertical="center"/>
      <protection hidden="1"/>
    </xf>
    <xf numFmtId="3" fontId="56" fillId="20" borderId="163" xfId="0" applyNumberFormat="1" applyFont="1" applyFill="1" applyBorder="1" applyAlignment="1" applyProtection="1">
      <alignment horizontal="center" vertical="center"/>
      <protection hidden="1"/>
    </xf>
    <xf numFmtId="3" fontId="56" fillId="20" borderId="157" xfId="0" applyNumberFormat="1" applyFont="1" applyFill="1" applyBorder="1" applyAlignment="1" applyProtection="1">
      <alignment horizontal="center" vertical="center"/>
      <protection hidden="1"/>
    </xf>
    <xf numFmtId="3" fontId="56" fillId="20" borderId="172" xfId="0" applyNumberFormat="1" applyFont="1" applyFill="1" applyBorder="1" applyAlignment="1" applyProtection="1">
      <alignment horizontal="center" vertical="center"/>
      <protection hidden="1"/>
    </xf>
    <xf numFmtId="3" fontId="56" fillId="20" borderId="278" xfId="0" applyNumberFormat="1" applyFont="1" applyFill="1" applyBorder="1" applyAlignment="1" applyProtection="1">
      <alignment horizontal="center" vertical="center"/>
      <protection hidden="1"/>
    </xf>
    <xf numFmtId="3" fontId="56" fillId="20" borderId="4" xfId="0" applyNumberFormat="1" applyFont="1" applyFill="1" applyBorder="1" applyAlignment="1" applyProtection="1">
      <alignment horizontal="center" vertical="center"/>
      <protection hidden="1"/>
    </xf>
    <xf numFmtId="0" fontId="73" fillId="20" borderId="51" xfId="0" applyFont="1" applyFill="1" applyBorder="1" applyAlignment="1" applyProtection="1">
      <alignment horizontal="center" vertical="center"/>
      <protection hidden="1"/>
    </xf>
    <xf numFmtId="0" fontId="73" fillId="20" borderId="50" xfId="0" applyFont="1" applyFill="1" applyBorder="1" applyAlignment="1" applyProtection="1">
      <alignment horizontal="center" vertical="center"/>
      <protection hidden="1"/>
    </xf>
    <xf numFmtId="0" fontId="73" fillId="20" borderId="52" xfId="0" applyFont="1" applyFill="1" applyBorder="1" applyAlignment="1" applyProtection="1">
      <alignment horizontal="center" vertical="center"/>
      <protection hidden="1"/>
    </xf>
    <xf numFmtId="0" fontId="73" fillId="20" borderId="11" xfId="0" applyFont="1" applyFill="1" applyBorder="1" applyAlignment="1" applyProtection="1">
      <alignment horizontal="center" vertical="center"/>
      <protection hidden="1"/>
    </xf>
    <xf numFmtId="0" fontId="73" fillId="20" borderId="5" xfId="0" applyFont="1" applyFill="1" applyBorder="1" applyAlignment="1" applyProtection="1">
      <alignment horizontal="center" vertical="center"/>
      <protection hidden="1"/>
    </xf>
    <xf numFmtId="0" fontId="73" fillId="20" borderId="13" xfId="0" applyFont="1" applyFill="1" applyBorder="1" applyAlignment="1" applyProtection="1">
      <alignment horizontal="center" vertical="center"/>
      <protection hidden="1"/>
    </xf>
    <xf numFmtId="0" fontId="64" fillId="0" borderId="158" xfId="2" applyFont="1" applyFill="1" applyBorder="1" applyAlignment="1" applyProtection="1">
      <alignment horizontal="center" vertical="top"/>
      <protection hidden="1"/>
    </xf>
    <xf numFmtId="0" fontId="64" fillId="0" borderId="151" xfId="2" applyFont="1" applyFill="1" applyBorder="1" applyAlignment="1" applyProtection="1">
      <alignment horizontal="center" vertical="top"/>
      <protection hidden="1"/>
    </xf>
    <xf numFmtId="49" fontId="9" fillId="21" borderId="90" xfId="2" applyNumberFormat="1" applyFont="1" applyFill="1" applyBorder="1" applyAlignment="1" applyProtection="1">
      <alignment horizontal="center" vertical="center" wrapText="1"/>
      <protection hidden="1"/>
    </xf>
    <xf numFmtId="49" fontId="9" fillId="21" borderId="124"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25" xfId="2" applyNumberFormat="1" applyFont="1" applyFill="1" applyBorder="1" applyAlignment="1" applyProtection="1">
      <alignment horizontal="center" vertical="center"/>
      <protection hidden="1"/>
    </xf>
    <xf numFmtId="49" fontId="9" fillId="21" borderId="91" xfId="2" applyNumberFormat="1" applyFont="1" applyFill="1" applyBorder="1" applyAlignment="1" applyProtection="1">
      <alignment horizontal="center" vertical="center"/>
      <protection hidden="1"/>
    </xf>
    <xf numFmtId="49" fontId="10" fillId="21" borderId="91" xfId="0" applyNumberFormat="1" applyFont="1" applyFill="1" applyBorder="1" applyAlignment="1" applyProtection="1">
      <alignment horizontal="center" vertical="center"/>
      <protection hidden="1"/>
    </xf>
    <xf numFmtId="0" fontId="58" fillId="19" borderId="232" xfId="3" applyFont="1" applyFill="1" applyBorder="1" applyAlignment="1" applyProtection="1">
      <alignment horizontal="left" vertical="center"/>
      <protection hidden="1"/>
    </xf>
    <xf numFmtId="0" fontId="58" fillId="19" borderId="85" xfId="3" applyFont="1" applyFill="1" applyBorder="1" applyAlignment="1" applyProtection="1">
      <alignment horizontal="left" vertical="center"/>
      <protection hidden="1"/>
    </xf>
    <xf numFmtId="0" fontId="58" fillId="19" borderId="233" xfId="3" applyFont="1" applyFill="1" applyBorder="1" applyAlignment="1" applyProtection="1">
      <alignment horizontal="left" vertical="center"/>
      <protection hidden="1"/>
    </xf>
    <xf numFmtId="0" fontId="58" fillId="19" borderId="237" xfId="3" applyFont="1" applyFill="1" applyBorder="1" applyAlignment="1" applyProtection="1">
      <alignment horizontal="left" vertical="center"/>
      <protection hidden="1"/>
    </xf>
    <xf numFmtId="0" fontId="58" fillId="19" borderId="5" xfId="3" applyFont="1" applyFill="1" applyBorder="1" applyAlignment="1" applyProtection="1">
      <alignment horizontal="left" vertical="center"/>
      <protection hidden="1"/>
    </xf>
    <xf numFmtId="0" fontId="58" fillId="19" borderId="238" xfId="3" applyFont="1" applyFill="1" applyBorder="1" applyAlignment="1" applyProtection="1">
      <alignment horizontal="left" vertical="center"/>
      <protection hidden="1"/>
    </xf>
    <xf numFmtId="0" fontId="36" fillId="19" borderId="234" xfId="0" applyFont="1" applyFill="1" applyBorder="1" applyAlignment="1" applyProtection="1">
      <alignment vertical="center"/>
      <protection hidden="1"/>
    </xf>
    <xf numFmtId="0" fontId="36" fillId="19" borderId="85" xfId="0" applyFont="1" applyFill="1" applyBorder="1" applyAlignment="1" applyProtection="1">
      <alignment vertical="center"/>
      <protection hidden="1"/>
    </xf>
    <xf numFmtId="0" fontId="36" fillId="19" borderId="196" xfId="0" applyFont="1" applyFill="1" applyBorder="1" applyAlignment="1" applyProtection="1">
      <alignment vertical="center"/>
      <protection hidden="1"/>
    </xf>
    <xf numFmtId="0" fontId="36" fillId="19" borderId="239" xfId="0" applyFont="1" applyFill="1" applyBorder="1" applyAlignment="1" applyProtection="1">
      <alignment vertical="center"/>
      <protection hidden="1"/>
    </xf>
    <xf numFmtId="0" fontId="36" fillId="19" borderId="5" xfId="0" applyFont="1" applyFill="1" applyBorder="1" applyAlignment="1" applyProtection="1">
      <alignment vertical="center"/>
      <protection hidden="1"/>
    </xf>
    <xf numFmtId="0" fontId="36" fillId="19" borderId="240" xfId="0" applyFont="1" applyFill="1" applyBorder="1" applyAlignment="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25" xfId="0" applyNumberFormat="1" applyFont="1" applyFill="1" applyBorder="1" applyAlignment="1" applyProtection="1">
      <alignment horizontal="center" vertical="center"/>
      <protection hidden="1"/>
    </xf>
    <xf numFmtId="0" fontId="90" fillId="16" borderId="197" xfId="2" applyFont="1" applyFill="1" applyBorder="1" applyAlignment="1" applyProtection="1">
      <alignment horizontal="left" vertical="center" wrapText="1"/>
      <protection hidden="1"/>
    </xf>
    <xf numFmtId="0" fontId="90" fillId="16" borderId="190" xfId="2" applyFont="1" applyFill="1" applyBorder="1" applyAlignment="1" applyProtection="1">
      <alignment horizontal="left" vertical="center" wrapText="1"/>
      <protection hidden="1"/>
    </xf>
    <xf numFmtId="0" fontId="63" fillId="19" borderId="191" xfId="2" applyFont="1" applyFill="1" applyBorder="1" applyAlignment="1" applyProtection="1">
      <alignment horizontal="left" vertical="center" wrapText="1"/>
      <protection hidden="1"/>
    </xf>
    <xf numFmtId="0" fontId="63" fillId="19" borderId="187" xfId="2" applyFont="1" applyFill="1" applyBorder="1" applyAlignment="1" applyProtection="1">
      <alignment horizontal="left" vertical="center" wrapText="1"/>
      <protection hidden="1"/>
    </xf>
    <xf numFmtId="0" fontId="63" fillId="19" borderId="195" xfId="2" applyFont="1" applyFill="1" applyBorder="1" applyAlignment="1" applyProtection="1">
      <alignment horizontal="left" vertical="center" wrapText="1"/>
      <protection hidden="1"/>
    </xf>
    <xf numFmtId="0" fontId="71" fillId="16" borderId="169" xfId="0" applyFont="1" applyFill="1" applyBorder="1" applyAlignment="1" applyProtection="1">
      <alignment horizontal="center" vertical="center" textRotation="255"/>
    </xf>
    <xf numFmtId="0" fontId="71" fillId="16" borderId="31" xfId="0" applyFont="1" applyFill="1" applyBorder="1" applyAlignment="1" applyProtection="1">
      <alignment horizontal="center" vertical="center" textRotation="255"/>
    </xf>
    <xf numFmtId="0" fontId="71" fillId="16" borderId="244" xfId="0" applyFont="1" applyFill="1" applyBorder="1" applyAlignment="1" applyProtection="1">
      <alignment horizontal="center" vertical="center" textRotation="255"/>
    </xf>
    <xf numFmtId="0" fontId="61" fillId="19" borderId="241" xfId="0" applyFont="1" applyFill="1" applyBorder="1" applyAlignment="1" applyProtection="1">
      <alignment horizontal="center" vertical="center" textRotation="255" wrapText="1"/>
      <protection hidden="1"/>
    </xf>
    <xf numFmtId="0" fontId="61" fillId="19" borderId="242" xfId="0" applyFont="1" applyFill="1" applyBorder="1" applyAlignment="1" applyProtection="1">
      <alignment horizontal="center" vertical="center" textRotation="255" wrapText="1"/>
      <protection hidden="1"/>
    </xf>
    <xf numFmtId="0" fontId="60" fillId="16" borderId="245" xfId="2" applyFont="1" applyFill="1" applyBorder="1" applyAlignment="1" applyProtection="1">
      <alignment horizontal="center" vertical="center" wrapText="1"/>
      <protection hidden="1"/>
    </xf>
    <xf numFmtId="0" fontId="60" fillId="16" borderId="242" xfId="2" applyFont="1" applyFill="1" applyBorder="1" applyAlignment="1" applyProtection="1">
      <alignment horizontal="center" vertical="center" wrapText="1"/>
      <protection hidden="1"/>
    </xf>
    <xf numFmtId="0" fontId="60" fillId="16" borderId="243" xfId="2" applyFont="1" applyFill="1" applyBorder="1" applyAlignment="1" applyProtection="1">
      <alignment horizontal="center" vertical="center" wrapText="1"/>
      <protection hidden="1"/>
    </xf>
    <xf numFmtId="0" fontId="58" fillId="19" borderId="229" xfId="3" applyFont="1" applyFill="1" applyBorder="1" applyAlignment="1" applyProtection="1">
      <alignment horizontal="center" vertical="center" wrapText="1"/>
      <protection hidden="1"/>
    </xf>
    <xf numFmtId="0" fontId="58" fillId="19" borderId="0" xfId="3" applyFont="1" applyFill="1" applyBorder="1" applyAlignment="1" applyProtection="1">
      <alignment horizontal="center" vertical="center" wrapText="1"/>
      <protection hidden="1"/>
    </xf>
    <xf numFmtId="0" fontId="58" fillId="19" borderId="230" xfId="3" applyFont="1" applyFill="1" applyBorder="1" applyAlignment="1" applyProtection="1">
      <alignment horizontal="center" vertical="center" wrapText="1"/>
      <protection hidden="1"/>
    </xf>
    <xf numFmtId="0" fontId="72" fillId="19" borderId="249" xfId="0" applyFont="1" applyFill="1" applyBorder="1" applyAlignment="1" applyProtection="1">
      <alignment horizontal="left" vertical="center" wrapText="1"/>
      <protection hidden="1"/>
    </xf>
    <xf numFmtId="0" fontId="72" fillId="19" borderId="50" xfId="0" applyFont="1" applyFill="1" applyBorder="1" applyAlignment="1" applyProtection="1">
      <alignment horizontal="left" vertical="center" wrapText="1"/>
      <protection hidden="1"/>
    </xf>
    <xf numFmtId="0" fontId="72" fillId="19" borderId="248" xfId="0" applyFont="1" applyFill="1" applyBorder="1" applyAlignment="1" applyProtection="1">
      <alignment horizontal="left" vertical="center" wrapText="1"/>
      <protection hidden="1"/>
    </xf>
    <xf numFmtId="0" fontId="72" fillId="19" borderId="164" xfId="0" applyFont="1" applyFill="1" applyBorder="1" applyAlignment="1" applyProtection="1">
      <alignment horizontal="left" vertical="center" wrapText="1"/>
      <protection hidden="1"/>
    </xf>
    <xf numFmtId="0" fontId="72" fillId="19" borderId="0" xfId="0" applyFont="1" applyFill="1" applyBorder="1" applyAlignment="1" applyProtection="1">
      <alignment horizontal="left" vertical="center" wrapText="1"/>
      <protection hidden="1"/>
    </xf>
    <xf numFmtId="0" fontId="72" fillId="19" borderId="193" xfId="0" applyFont="1" applyFill="1" applyBorder="1" applyAlignment="1" applyProtection="1">
      <alignment horizontal="left" vertical="center" wrapText="1"/>
      <protection hidden="1"/>
    </xf>
    <xf numFmtId="0" fontId="72" fillId="19" borderId="239" xfId="0" applyFont="1" applyFill="1" applyBorder="1" applyAlignment="1" applyProtection="1">
      <alignment horizontal="left" vertical="center" wrapText="1"/>
      <protection hidden="1"/>
    </xf>
    <xf numFmtId="0" fontId="72" fillId="19" borderId="5" xfId="0" applyFont="1" applyFill="1" applyBorder="1" applyAlignment="1" applyProtection="1">
      <alignment horizontal="left" vertical="center" wrapText="1"/>
      <protection hidden="1"/>
    </xf>
    <xf numFmtId="0" fontId="72" fillId="19" borderId="240" xfId="0" applyFont="1" applyFill="1" applyBorder="1" applyAlignment="1" applyProtection="1">
      <alignment horizontal="left" vertical="center" wrapText="1"/>
      <protection hidden="1"/>
    </xf>
    <xf numFmtId="0" fontId="63" fillId="16" borderId="189" xfId="2" applyFont="1" applyFill="1" applyBorder="1" applyAlignment="1" applyProtection="1">
      <alignment horizontal="left" vertical="center" wrapText="1"/>
      <protection hidden="1"/>
    </xf>
    <xf numFmtId="0" fontId="63" fillId="16" borderId="198" xfId="2" applyFont="1" applyFill="1" applyBorder="1" applyAlignment="1" applyProtection="1">
      <alignment horizontal="left" vertical="center" wrapText="1"/>
      <protection hidden="1"/>
    </xf>
    <xf numFmtId="0" fontId="2" fillId="16" borderId="246" xfId="2" applyFont="1" applyFill="1" applyBorder="1" applyAlignment="1" applyProtection="1">
      <alignment horizontal="center" vertical="center" wrapText="1"/>
      <protection hidden="1"/>
    </xf>
    <xf numFmtId="0" fontId="2" fillId="16" borderId="247" xfId="2" applyFont="1" applyFill="1" applyBorder="1" applyAlignment="1" applyProtection="1">
      <alignment horizontal="center" vertical="center" wrapText="1"/>
      <protection hidden="1"/>
    </xf>
    <xf numFmtId="0" fontId="74" fillId="16" borderId="235" xfId="2" applyFont="1" applyFill="1" applyBorder="1" applyAlignment="1" applyProtection="1">
      <alignment horizontal="center" vertical="center" wrapText="1"/>
      <protection hidden="1"/>
    </xf>
    <xf numFmtId="0" fontId="74" fillId="16" borderId="236" xfId="2" applyFont="1" applyFill="1" applyBorder="1" applyAlignment="1" applyProtection="1">
      <alignment horizontal="center" vertical="center" wrapText="1"/>
      <protection hidden="1"/>
    </xf>
    <xf numFmtId="0" fontId="74" fillId="16" borderId="231" xfId="2" applyFont="1" applyFill="1" applyBorder="1" applyAlignment="1" applyProtection="1">
      <alignment horizontal="center" vertical="center" wrapText="1"/>
      <protection hidden="1"/>
    </xf>
    <xf numFmtId="0" fontId="74" fillId="16" borderId="188" xfId="2" applyFont="1" applyFill="1" applyBorder="1" applyAlignment="1" applyProtection="1">
      <alignment horizontal="center" vertical="center" wrapText="1"/>
      <protection hidden="1"/>
    </xf>
    <xf numFmtId="0" fontId="38" fillId="16" borderId="252" xfId="2" applyFont="1" applyFill="1" applyBorder="1" applyAlignment="1" applyProtection="1">
      <alignment horizontal="center" vertical="center" wrapText="1"/>
      <protection hidden="1"/>
    </xf>
    <xf numFmtId="0" fontId="38" fillId="16" borderId="50" xfId="2" applyFont="1" applyFill="1" applyBorder="1" applyAlignment="1" applyProtection="1">
      <alignment horizontal="center" vertical="center" wrapText="1"/>
      <protection hidden="1"/>
    </xf>
    <xf numFmtId="0" fontId="38" fillId="16" borderId="248" xfId="2" applyFont="1" applyFill="1" applyBorder="1" applyAlignment="1" applyProtection="1">
      <alignment horizontal="center" vertical="center" wrapText="1"/>
      <protection hidden="1"/>
    </xf>
    <xf numFmtId="0" fontId="38" fillId="16" borderId="253" xfId="2" applyFont="1" applyFill="1" applyBorder="1" applyAlignment="1" applyProtection="1">
      <alignment horizontal="center" vertical="center" wrapText="1"/>
      <protection hidden="1"/>
    </xf>
    <xf numFmtId="0" fontId="38" fillId="16" borderId="0" xfId="2" applyFont="1" applyFill="1" applyBorder="1" applyAlignment="1" applyProtection="1">
      <alignment horizontal="center" vertical="center" wrapText="1"/>
      <protection hidden="1"/>
    </xf>
    <xf numFmtId="0" fontId="38" fillId="16" borderId="193" xfId="2" applyFont="1" applyFill="1" applyBorder="1" applyAlignment="1" applyProtection="1">
      <alignment horizontal="center" vertical="center" wrapText="1"/>
      <protection hidden="1"/>
    </xf>
    <xf numFmtId="0" fontId="38" fillId="16" borderId="254" xfId="2" applyFont="1" applyFill="1" applyBorder="1" applyAlignment="1" applyProtection="1">
      <alignment horizontal="center" vertical="center" wrapText="1"/>
      <protection hidden="1"/>
    </xf>
    <xf numFmtId="0" fontId="38" fillId="16" borderId="188" xfId="2" applyFont="1" applyFill="1" applyBorder="1" applyAlignment="1" applyProtection="1">
      <alignment horizontal="center" vertical="center" wrapText="1"/>
      <protection hidden="1"/>
    </xf>
    <xf numFmtId="0" fontId="38" fillId="16" borderId="194" xfId="2" applyFont="1" applyFill="1" applyBorder="1" applyAlignment="1" applyProtection="1">
      <alignment horizontal="center" vertical="center" wrapText="1"/>
      <protection hidden="1"/>
    </xf>
    <xf numFmtId="0" fontId="25" fillId="22" borderId="2" xfId="0" applyFont="1" applyFill="1" applyBorder="1" applyAlignment="1" applyProtection="1">
      <alignment horizontal="center" vertical="center"/>
      <protection hidden="1"/>
    </xf>
    <xf numFmtId="0" fontId="25" fillId="22" borderId="3" xfId="0" applyFont="1" applyFill="1" applyBorder="1" applyAlignment="1" applyProtection="1">
      <alignment horizontal="center" vertical="center"/>
      <protection hidden="1"/>
    </xf>
    <xf numFmtId="0" fontId="25" fillId="22" borderId="4" xfId="0" applyFont="1" applyFill="1" applyBorder="1" applyAlignment="1" applyProtection="1">
      <alignment horizontal="center" vertical="center"/>
      <protection hidden="1"/>
    </xf>
    <xf numFmtId="0" fontId="63" fillId="19" borderId="168" xfId="2" applyFont="1" applyFill="1" applyBorder="1" applyAlignment="1" applyProtection="1">
      <alignment horizontal="left" vertical="center" wrapText="1"/>
      <protection hidden="1"/>
    </xf>
    <xf numFmtId="0" fontId="63" fillId="19" borderId="85" xfId="2" applyFont="1" applyFill="1" applyBorder="1" applyAlignment="1" applyProtection="1">
      <alignment horizontal="left" vertical="center" wrapText="1"/>
      <protection hidden="1"/>
    </xf>
    <xf numFmtId="0" fontId="63" fillId="19" borderId="169" xfId="2" applyFont="1" applyFill="1" applyBorder="1" applyAlignment="1" applyProtection="1">
      <alignment horizontal="left" vertical="center" wrapText="1"/>
      <protection hidden="1"/>
    </xf>
    <xf numFmtId="0" fontId="6" fillId="0" borderId="89" xfId="2" applyFont="1" applyFill="1" applyBorder="1" applyAlignment="1" applyProtection="1">
      <alignment horizontal="center" vertical="center" shrinkToFit="1"/>
      <protection hidden="1"/>
    </xf>
    <xf numFmtId="0" fontId="6" fillId="0" borderId="123" xfId="2" applyFont="1" applyFill="1" applyBorder="1" applyAlignment="1" applyProtection="1">
      <alignment horizontal="center" vertical="center" shrinkToFit="1"/>
      <protection hidden="1"/>
    </xf>
    <xf numFmtId="0" fontId="9" fillId="21" borderId="90" xfId="2" applyFont="1" applyFill="1" applyBorder="1" applyAlignment="1" applyProtection="1">
      <alignment horizontal="center" vertical="center" shrinkToFit="1"/>
      <protection hidden="1"/>
    </xf>
    <xf numFmtId="0" fontId="9" fillId="21" borderId="124" xfId="2" applyFont="1" applyFill="1" applyBorder="1" applyAlignment="1" applyProtection="1">
      <alignment horizontal="center"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8" xfId="2" applyNumberFormat="1" applyFont="1" applyFill="1" applyBorder="1" applyAlignment="1" applyProtection="1">
      <alignment horizontal="center" vertical="center"/>
      <protection hidden="1"/>
    </xf>
    <xf numFmtId="49" fontId="11" fillId="21" borderId="92" xfId="2" applyNumberFormat="1" applyFont="1" applyFill="1" applyBorder="1" applyAlignment="1" applyProtection="1">
      <alignment horizontal="center" vertical="center" wrapText="1"/>
      <protection hidden="1"/>
    </xf>
    <xf numFmtId="49" fontId="11" fillId="21" borderId="126" xfId="2" applyNumberFormat="1" applyFont="1" applyFill="1" applyBorder="1" applyAlignment="1" applyProtection="1">
      <alignment horizontal="center" vertical="center"/>
      <protection hidden="1"/>
    </xf>
    <xf numFmtId="0" fontId="16" fillId="18" borderId="84" xfId="2" applyFont="1" applyFill="1" applyBorder="1" applyAlignment="1" applyProtection="1">
      <alignment horizontal="center" vertical="center" wrapText="1"/>
      <protection hidden="1"/>
    </xf>
    <xf numFmtId="0" fontId="16" fillId="18" borderId="85" xfId="2" applyFont="1" applyFill="1" applyBorder="1" applyAlignment="1" applyProtection="1">
      <alignment horizontal="center" vertical="center" wrapText="1"/>
      <protection hidden="1"/>
    </xf>
    <xf numFmtId="0" fontId="16" fillId="18" borderId="86" xfId="2" applyFont="1" applyFill="1" applyBorder="1" applyAlignment="1" applyProtection="1">
      <alignment horizontal="center" vertical="center" wrapText="1"/>
      <protection hidden="1"/>
    </xf>
    <xf numFmtId="0" fontId="16" fillId="18" borderId="87" xfId="2" applyFont="1" applyFill="1" applyBorder="1" applyAlignment="1" applyProtection="1">
      <alignment horizontal="center" vertical="center" wrapText="1"/>
      <protection hidden="1"/>
    </xf>
    <xf numFmtId="0" fontId="16" fillId="18" borderId="6" xfId="2" applyFont="1" applyFill="1" applyBorder="1" applyAlignment="1" applyProtection="1">
      <alignment horizontal="center" vertical="center" wrapText="1"/>
      <protection hidden="1"/>
    </xf>
    <xf numFmtId="0" fontId="9" fillId="21" borderId="90" xfId="2" applyFont="1" applyFill="1" applyBorder="1" applyAlignment="1" applyProtection="1">
      <alignment horizontal="center" vertical="center" wrapText="1" shrinkToFit="1"/>
      <protection hidden="1"/>
    </xf>
    <xf numFmtId="0" fontId="25" fillId="22" borderId="216" xfId="2" applyFont="1" applyFill="1" applyBorder="1" applyAlignment="1" applyProtection="1">
      <alignment horizontal="center" vertical="center"/>
      <protection hidden="1"/>
    </xf>
    <xf numFmtId="0" fontId="25" fillId="22" borderId="125" xfId="2" applyFont="1" applyFill="1" applyBorder="1" applyAlignment="1" applyProtection="1">
      <alignment horizontal="center" vertical="center"/>
      <protection hidden="1"/>
    </xf>
    <xf numFmtId="0" fontId="25" fillId="26" borderId="216" xfId="2" applyFont="1" applyFill="1" applyBorder="1" applyAlignment="1" applyProtection="1">
      <alignment horizontal="center" vertical="center"/>
      <protection hidden="1"/>
    </xf>
    <xf numFmtId="0" fontId="25" fillId="26" borderId="125" xfId="2" applyFont="1" applyFill="1" applyBorder="1" applyAlignment="1" applyProtection="1">
      <alignment horizontal="center" vertical="center"/>
      <protection hidden="1"/>
    </xf>
    <xf numFmtId="0" fontId="44" fillId="3" borderId="127" xfId="2" applyFont="1" applyFill="1" applyBorder="1" applyAlignment="1" applyProtection="1">
      <alignment horizontal="center" vertical="center"/>
      <protection hidden="1"/>
    </xf>
    <xf numFmtId="0" fontId="44" fillId="3" borderId="95" xfId="2" applyFont="1" applyFill="1" applyBorder="1" applyAlignment="1" applyProtection="1">
      <alignment horizontal="center" vertical="center"/>
      <protection hidden="1"/>
    </xf>
    <xf numFmtId="0" fontId="46" fillId="0" borderId="85" xfId="2" applyFont="1" applyBorder="1" applyAlignment="1" applyProtection="1">
      <alignment horizontal="center" vertical="center" shrinkToFit="1"/>
      <protection hidden="1"/>
    </xf>
    <xf numFmtId="0" fontId="46" fillId="0" borderId="169" xfId="2" applyFont="1" applyBorder="1" applyAlignment="1" applyProtection="1">
      <alignment horizontal="center" vertical="center" shrinkToFit="1"/>
      <protection hidden="1"/>
    </xf>
    <xf numFmtId="0" fontId="25" fillId="11" borderId="5" xfId="2" applyFont="1" applyFill="1" applyBorder="1" applyAlignment="1" applyProtection="1">
      <alignment horizontal="center" vertical="center" wrapText="1"/>
      <protection hidden="1"/>
    </xf>
    <xf numFmtId="0" fontId="25" fillId="11" borderId="183" xfId="2" applyFont="1" applyFill="1" applyBorder="1" applyAlignment="1" applyProtection="1">
      <alignment horizontal="center" vertical="center"/>
      <protection hidden="1"/>
    </xf>
    <xf numFmtId="0" fontId="25" fillId="11" borderId="12"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5" fillId="22" borderId="5" xfId="2" applyFont="1" applyFill="1" applyBorder="1" applyAlignment="1" applyProtection="1">
      <alignment horizontal="center" vertical="center" wrapText="1"/>
      <protection hidden="1"/>
    </xf>
    <xf numFmtId="0" fontId="25" fillId="22" borderId="183"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25" fillId="25" borderId="216" xfId="2" applyFont="1" applyFill="1" applyBorder="1" applyAlignment="1" applyProtection="1">
      <alignment horizontal="center" vertical="center"/>
      <protection hidden="1"/>
    </xf>
    <xf numFmtId="0" fontId="25" fillId="25" borderId="125" xfId="2" applyFont="1" applyFill="1" applyBorder="1" applyAlignment="1" applyProtection="1">
      <alignment horizontal="center" vertical="center"/>
      <protection hidden="1"/>
    </xf>
    <xf numFmtId="0" fontId="25" fillId="25" borderId="255" xfId="2" applyFont="1" applyFill="1" applyBorder="1" applyAlignment="1" applyProtection="1">
      <alignment horizontal="center" vertical="center"/>
      <protection hidden="1"/>
    </xf>
    <xf numFmtId="0" fontId="25" fillId="25" borderId="130" xfId="2" applyFont="1" applyFill="1" applyBorder="1" applyAlignment="1" applyProtection="1">
      <alignment horizontal="center" vertical="center"/>
      <protection hidden="1"/>
    </xf>
    <xf numFmtId="0" fontId="25" fillId="22" borderId="255" xfId="2" applyFont="1" applyFill="1" applyBorder="1" applyAlignment="1" applyProtection="1">
      <alignment horizontal="center" vertical="center"/>
      <protection hidden="1"/>
    </xf>
    <xf numFmtId="0" fontId="25" fillId="22" borderId="130" xfId="2" applyFont="1" applyFill="1" applyBorder="1" applyAlignment="1" applyProtection="1">
      <alignment horizontal="center" vertical="center"/>
      <protection hidden="1"/>
    </xf>
    <xf numFmtId="0" fontId="25" fillId="26" borderId="255" xfId="2" applyFont="1" applyFill="1" applyBorder="1" applyAlignment="1" applyProtection="1">
      <alignment horizontal="center" vertical="center"/>
      <protection hidden="1"/>
    </xf>
    <xf numFmtId="0" fontId="25" fillId="26" borderId="130" xfId="2" applyFont="1" applyFill="1" applyBorder="1" applyAlignment="1" applyProtection="1">
      <alignment horizontal="center" vertical="center"/>
      <protection hidden="1"/>
    </xf>
    <xf numFmtId="0" fontId="76" fillId="20" borderId="256" xfId="2" applyFont="1" applyFill="1" applyBorder="1" applyAlignment="1" applyProtection="1">
      <alignment horizontal="center" vertical="center" wrapText="1"/>
      <protection hidden="1"/>
    </xf>
    <xf numFmtId="0" fontId="76" fillId="20" borderId="257" xfId="2" applyFont="1" applyFill="1" applyBorder="1" applyAlignment="1" applyProtection="1">
      <alignment horizontal="center" vertical="center" wrapText="1"/>
      <protection hidden="1"/>
    </xf>
    <xf numFmtId="0" fontId="76" fillId="20" borderId="258" xfId="2" applyFont="1" applyFill="1" applyBorder="1" applyAlignment="1" applyProtection="1">
      <alignment horizontal="center" vertical="center" wrapText="1"/>
      <protection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6" fillId="26" borderId="7" xfId="0" applyFont="1" applyFill="1" applyBorder="1" applyAlignment="1" applyProtection="1">
      <alignment horizontal="center" vertical="center" wrapText="1"/>
      <protection hidden="1"/>
    </xf>
    <xf numFmtId="0" fontId="26" fillId="26" borderId="123"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5" fillId="26" borderId="55" xfId="2" applyFont="1" applyFill="1" applyBorder="1" applyAlignment="1" applyProtection="1">
      <alignment horizontal="center" vertical="center" wrapText="1"/>
      <protection hidden="1"/>
    </xf>
    <xf numFmtId="0" fontId="25" fillId="26" borderId="250" xfId="2" applyFont="1" applyFill="1" applyBorder="1" applyAlignment="1" applyProtection="1">
      <alignment horizontal="center" vertical="center"/>
      <protection hidden="1"/>
    </xf>
    <xf numFmtId="0" fontId="25" fillId="9" borderId="48" xfId="2" applyFont="1" applyFill="1" applyBorder="1" applyAlignment="1" applyProtection="1">
      <alignment horizontal="center" vertical="center"/>
      <protection hidden="1"/>
    </xf>
    <xf numFmtId="0" fontId="25" fillId="9" borderId="215" xfId="2" applyFont="1" applyFill="1" applyBorder="1" applyAlignment="1" applyProtection="1">
      <alignment horizontal="center" vertical="center"/>
      <protection hidden="1"/>
    </xf>
    <xf numFmtId="0" fontId="44" fillId="3" borderId="89" xfId="2" applyFont="1" applyFill="1" applyBorder="1" applyAlignment="1" applyProtection="1">
      <alignment horizontal="center" vertical="center" wrapText="1"/>
      <protection hidden="1"/>
    </xf>
    <xf numFmtId="0" fontId="44"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6" fillId="16" borderId="84" xfId="2" applyFont="1" applyFill="1" applyBorder="1" applyAlignment="1" applyProtection="1">
      <alignment horizontal="center" vertical="center"/>
      <protection hidden="1"/>
    </xf>
    <xf numFmtId="0" fontId="16" fillId="16" borderId="85" xfId="2" applyFont="1" applyFill="1" applyBorder="1" applyAlignment="1" applyProtection="1">
      <alignment horizontal="center" vertical="center"/>
      <protection hidden="1"/>
    </xf>
    <xf numFmtId="0" fontId="16" fillId="16" borderId="86" xfId="2" applyFont="1" applyFill="1" applyBorder="1" applyAlignment="1" applyProtection="1">
      <alignment horizontal="center" vertical="center"/>
      <protection hidden="1"/>
    </xf>
    <xf numFmtId="0" fontId="16" fillId="16" borderId="87" xfId="2" applyFont="1" applyFill="1" applyBorder="1" applyAlignment="1" applyProtection="1">
      <alignment horizontal="center" vertical="center"/>
      <protection hidden="1"/>
    </xf>
    <xf numFmtId="0" fontId="16" fillId="16" borderId="6" xfId="2" applyFont="1" applyFill="1" applyBorder="1" applyAlignment="1" applyProtection="1">
      <alignment horizontal="center" vertical="center"/>
      <protection hidden="1"/>
    </xf>
    <xf numFmtId="0" fontId="16" fillId="16" borderId="88" xfId="2" applyFont="1" applyFill="1" applyBorder="1" applyAlignment="1" applyProtection="1">
      <alignment horizontal="center" vertical="center"/>
      <protection hidden="1"/>
    </xf>
    <xf numFmtId="0" fontId="14" fillId="16" borderId="49" xfId="0" applyFont="1" applyFill="1" applyBorder="1" applyAlignment="1" applyProtection="1">
      <alignment horizontal="center" vertical="center" wrapText="1"/>
      <protection hidden="1"/>
    </xf>
    <xf numFmtId="0" fontId="14" fillId="16" borderId="50" xfId="0" applyFont="1" applyFill="1" applyBorder="1" applyAlignment="1" applyProtection="1">
      <alignment horizontal="center" vertical="center" wrapText="1"/>
      <protection hidden="1"/>
    </xf>
    <xf numFmtId="0" fontId="14" fillId="16" borderId="52" xfId="0" applyFont="1" applyFill="1" applyBorder="1" applyAlignment="1" applyProtection="1">
      <alignment horizontal="center" vertical="center" wrapText="1"/>
      <protection hidden="1"/>
    </xf>
    <xf numFmtId="0" fontId="14" fillId="16" borderId="54" xfId="0" applyFont="1" applyFill="1" applyBorder="1" applyAlignment="1" applyProtection="1">
      <alignment horizontal="center" vertical="center" wrapText="1"/>
      <protection hidden="1"/>
    </xf>
    <xf numFmtId="0" fontId="14" fillId="16" borderId="5" xfId="0" applyFont="1" applyFill="1" applyBorder="1" applyAlignment="1" applyProtection="1">
      <alignment horizontal="center" vertical="center" wrapText="1"/>
      <protection hidden="1"/>
    </xf>
    <xf numFmtId="0" fontId="14" fillId="16" borderId="13"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14" fillId="16" borderId="51" xfId="2" applyFont="1" applyFill="1" applyBorder="1" applyAlignment="1" applyProtection="1">
      <alignment horizontal="center" vertical="center" wrapText="1"/>
      <protection hidden="1"/>
    </xf>
    <xf numFmtId="0" fontId="14" fillId="16" borderId="52" xfId="2" applyFont="1" applyFill="1" applyBorder="1" applyAlignment="1" applyProtection="1">
      <alignment horizontal="center" vertical="center" wrapText="1"/>
      <protection hidden="1"/>
    </xf>
    <xf numFmtId="0" fontId="14" fillId="16" borderId="11" xfId="2" applyFont="1" applyFill="1" applyBorder="1" applyAlignment="1" applyProtection="1">
      <alignment horizontal="center" vertical="center" wrapText="1"/>
      <protection hidden="1"/>
    </xf>
    <xf numFmtId="0" fontId="14" fillId="16" borderId="13" xfId="2" applyFont="1" applyFill="1" applyBorder="1" applyAlignment="1" applyProtection="1">
      <alignment horizontal="center" vertical="center" wrapText="1"/>
      <protection hidden="1"/>
    </xf>
    <xf numFmtId="0" fontId="29" fillId="0" borderId="51"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6" borderId="45" xfId="2" applyFont="1" applyFill="1" applyBorder="1" applyAlignment="1" applyProtection="1">
      <alignment horizontal="center" vertical="center"/>
      <protection hidden="1"/>
    </xf>
    <xf numFmtId="0" fontId="18" fillId="16" borderId="46" xfId="2" applyFont="1" applyFill="1" applyBorder="1" applyAlignment="1" applyProtection="1">
      <alignment horizontal="center" vertical="center"/>
      <protection hidden="1"/>
    </xf>
    <xf numFmtId="0" fontId="16" fillId="16" borderId="47" xfId="2" applyFont="1" applyFill="1" applyBorder="1" applyAlignment="1" applyProtection="1">
      <alignment horizontal="distributed" vertical="center" indent="3" shrinkToFit="1"/>
      <protection hidden="1"/>
    </xf>
    <xf numFmtId="0" fontId="16" fillId="16" borderId="46" xfId="2" applyFont="1" applyFill="1" applyBorder="1" applyAlignment="1" applyProtection="1">
      <alignment horizontal="distributed" vertical="center" indent="3" shrinkToFit="1"/>
      <protection hidden="1"/>
    </xf>
    <xf numFmtId="0" fontId="16" fillId="16" borderId="48" xfId="2" applyFont="1" applyFill="1" applyBorder="1" applyAlignment="1" applyProtection="1">
      <alignment horizontal="distributed" vertical="center" indent="3" shrinkToFit="1"/>
      <protection hidden="1"/>
    </xf>
    <xf numFmtId="1" fontId="14" fillId="16" borderId="70" xfId="0" applyNumberFormat="1" applyFont="1" applyFill="1" applyBorder="1" applyAlignment="1" applyProtection="1">
      <alignment horizontal="center" vertical="center"/>
      <protection hidden="1"/>
    </xf>
    <xf numFmtId="1" fontId="14" fillId="16" borderId="71" xfId="0" applyNumberFormat="1" applyFont="1" applyFill="1" applyBorder="1" applyAlignment="1" applyProtection="1">
      <alignment horizontal="center" vertical="center"/>
      <protection hidden="1"/>
    </xf>
    <xf numFmtId="1" fontId="22" fillId="10" borderId="72" xfId="0" applyNumberFormat="1" applyFont="1" applyFill="1" applyBorder="1" applyAlignment="1" applyProtection="1">
      <alignment horizontal="left" vertical="center" indent="1"/>
      <protection locked="0"/>
    </xf>
    <xf numFmtId="1" fontId="22" fillId="10" borderId="71" xfId="0" applyNumberFormat="1" applyFont="1" applyFill="1" applyBorder="1" applyAlignment="1" applyProtection="1">
      <alignment horizontal="left" vertical="center" indent="1"/>
      <protection locked="0"/>
    </xf>
    <xf numFmtId="1" fontId="22" fillId="10" borderId="73" xfId="0" applyNumberFormat="1" applyFont="1" applyFill="1" applyBorder="1" applyAlignment="1" applyProtection="1">
      <alignment horizontal="left" vertical="center" indent="1"/>
      <protection locked="0"/>
    </xf>
    <xf numFmtId="1" fontId="14" fillId="16" borderId="51" xfId="0" applyNumberFormat="1" applyFont="1" applyFill="1" applyBorder="1" applyAlignment="1" applyProtection="1">
      <alignment horizontal="center" vertical="center" wrapText="1"/>
      <protection hidden="1"/>
    </xf>
    <xf numFmtId="1" fontId="14" fillId="16" borderId="52" xfId="0" applyNumberFormat="1" applyFont="1" applyFill="1" applyBorder="1" applyAlignment="1" applyProtection="1">
      <alignment horizontal="center" vertical="center" wrapText="1"/>
      <protection hidden="1"/>
    </xf>
    <xf numFmtId="1" fontId="14" fillId="16" borderId="11" xfId="0" applyNumberFormat="1" applyFont="1" applyFill="1" applyBorder="1" applyAlignment="1" applyProtection="1">
      <alignment horizontal="center" vertical="center" wrapText="1"/>
      <protection hidden="1"/>
    </xf>
    <xf numFmtId="1" fontId="14" fillId="16" borderId="13" xfId="0" applyNumberFormat="1" applyFont="1" applyFill="1" applyBorder="1" applyAlignment="1" applyProtection="1">
      <alignment horizontal="center" vertical="center" wrapText="1"/>
      <protection hidden="1"/>
    </xf>
    <xf numFmtId="1" fontId="21" fillId="10" borderId="51" xfId="0" applyNumberFormat="1" applyFont="1" applyFill="1" applyBorder="1" applyAlignment="1" applyProtection="1">
      <alignment horizontal="center" vertical="center"/>
      <protection locked="0"/>
    </xf>
    <xf numFmtId="1" fontId="21" fillId="10" borderId="52"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16" borderId="72" xfId="0" applyNumberFormat="1" applyFont="1" applyFill="1" applyBorder="1" applyAlignment="1" applyProtection="1">
      <alignment horizontal="center" vertical="center" shrinkToFit="1"/>
      <protection hidden="1"/>
    </xf>
    <xf numFmtId="1" fontId="14" fillId="16" borderId="73" xfId="0" applyNumberFormat="1" applyFont="1" applyFill="1" applyBorder="1" applyAlignment="1" applyProtection="1">
      <alignment horizontal="center" vertical="center" shrinkToFit="1"/>
      <protection hidden="1"/>
    </xf>
    <xf numFmtId="1" fontId="22" fillId="10" borderId="74" xfId="0" applyNumberFormat="1" applyFont="1" applyFill="1" applyBorder="1" applyAlignment="1" applyProtection="1">
      <alignment horizontal="left" vertical="center" indent="1"/>
      <protection locked="0"/>
    </xf>
    <xf numFmtId="1" fontId="19" fillId="16" borderId="75" xfId="0" applyNumberFormat="1" applyFont="1" applyFill="1" applyBorder="1" applyAlignment="1" applyProtection="1">
      <alignment horizontal="center" vertical="center"/>
      <protection hidden="1"/>
    </xf>
    <xf numFmtId="1" fontId="19" fillId="16" borderId="76" xfId="0" applyNumberFormat="1" applyFont="1" applyFill="1" applyBorder="1" applyAlignment="1" applyProtection="1">
      <alignment horizontal="center" vertical="center"/>
      <protection hidden="1"/>
    </xf>
    <xf numFmtId="1" fontId="29" fillId="10" borderId="77" xfId="0" applyNumberFormat="1" applyFont="1" applyFill="1" applyBorder="1" applyAlignment="1" applyProtection="1">
      <alignment horizontal="left" vertical="center" indent="1" shrinkToFit="1"/>
      <protection locked="0"/>
    </xf>
    <xf numFmtId="1" fontId="29" fillId="10" borderId="76" xfId="0" applyNumberFormat="1" applyFont="1" applyFill="1" applyBorder="1" applyAlignment="1" applyProtection="1">
      <alignment horizontal="left" vertical="center" indent="1" shrinkToFit="1"/>
      <protection locked="0"/>
    </xf>
    <xf numFmtId="1" fontId="29" fillId="10" borderId="78" xfId="0" applyNumberFormat="1" applyFont="1" applyFill="1" applyBorder="1" applyAlignment="1" applyProtection="1">
      <alignment horizontal="left" vertical="center" indent="1" shrinkToFit="1"/>
      <protection locked="0"/>
    </xf>
    <xf numFmtId="1" fontId="19" fillId="16" borderId="77" xfId="0" applyNumberFormat="1" applyFont="1" applyFill="1" applyBorder="1" applyAlignment="1" applyProtection="1">
      <alignment horizontal="center" vertical="center" shrinkToFit="1"/>
      <protection hidden="1"/>
    </xf>
    <xf numFmtId="1" fontId="19" fillId="16" borderId="78" xfId="0" applyNumberFormat="1" applyFont="1" applyFill="1" applyBorder="1" applyAlignment="1" applyProtection="1">
      <alignment horizontal="center" vertical="center" shrinkToFit="1"/>
      <protection hidden="1"/>
    </xf>
    <xf numFmtId="1" fontId="29" fillId="10" borderId="77" xfId="0" applyNumberFormat="1" applyFont="1" applyFill="1" applyBorder="1" applyAlignment="1" applyProtection="1">
      <alignment horizontal="left" vertical="center" indent="1"/>
      <protection locked="0"/>
    </xf>
    <xf numFmtId="1" fontId="29" fillId="10" borderId="76" xfId="0" applyNumberFormat="1" applyFont="1" applyFill="1" applyBorder="1" applyAlignment="1" applyProtection="1">
      <alignment horizontal="left" vertical="center" indent="1"/>
      <protection locked="0"/>
    </xf>
    <xf numFmtId="1" fontId="29" fillId="10" borderId="79" xfId="0" applyNumberFormat="1" applyFont="1" applyFill="1" applyBorder="1" applyAlignment="1" applyProtection="1">
      <alignment horizontal="left" vertical="center" indent="1"/>
      <protection locked="0"/>
    </xf>
    <xf numFmtId="0" fontId="23" fillId="0" borderId="53"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xf numFmtId="0" fontId="14" fillId="0" borderId="27" xfId="2" applyNumberFormat="1" applyFont="1" applyFill="1" applyBorder="1" applyAlignment="1" applyProtection="1">
      <alignment horizontal="left" vertical="center" indent="1" shrinkToFit="1"/>
      <protection hidden="1"/>
    </xf>
    <xf numFmtId="0" fontId="14" fillId="0" borderId="63" xfId="2" applyNumberFormat="1" applyFont="1" applyFill="1" applyBorder="1" applyAlignment="1" applyProtection="1">
      <alignment horizontal="left" vertical="center" indent="1" shrinkToFit="1"/>
      <protection hidden="1"/>
    </xf>
    <xf numFmtId="0" fontId="14" fillId="0" borderId="64" xfId="2" applyNumberFormat="1" applyFont="1" applyFill="1" applyBorder="1" applyAlignment="1" applyProtection="1">
      <alignment horizontal="left" vertical="center" indent="1" shrinkToFit="1"/>
      <protection hidden="1"/>
    </xf>
    <xf numFmtId="178" fontId="22" fillId="0" borderId="65" xfId="2" applyNumberFormat="1" applyFont="1" applyFill="1" applyBorder="1" applyAlignment="1" applyProtection="1">
      <alignment horizontal="left" vertical="center" shrinkToFit="1"/>
      <protection hidden="1"/>
    </xf>
    <xf numFmtId="178" fontId="22" fillId="0" borderId="66" xfId="2" applyNumberFormat="1" applyFont="1" applyFill="1" applyBorder="1" applyAlignment="1" applyProtection="1">
      <alignment horizontal="left" vertical="center" shrinkToFit="1"/>
      <protection hidden="1"/>
    </xf>
    <xf numFmtId="0" fontId="22" fillId="0" borderId="66" xfId="2" applyNumberFormat="1" applyFont="1" applyFill="1" applyBorder="1" applyAlignment="1" applyProtection="1">
      <alignment horizontal="left" vertical="center" shrinkToFit="1"/>
      <protection hidden="1"/>
    </xf>
    <xf numFmtId="0" fontId="22" fillId="29" borderId="66" xfId="2" applyNumberFormat="1" applyFont="1" applyFill="1" applyBorder="1" applyAlignment="1" applyProtection="1">
      <alignment horizontal="left" vertical="center" shrinkToFit="1"/>
      <protection hidden="1"/>
    </xf>
    <xf numFmtId="0" fontId="22" fillId="29" borderId="201" xfId="2" applyNumberFormat="1" applyFont="1" applyFill="1" applyBorder="1" applyAlignment="1" applyProtection="1">
      <alignment horizontal="left" vertical="center" shrinkToFit="1"/>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7" borderId="61" xfId="2" applyFont="1" applyFill="1" applyBorder="1" applyAlignment="1" applyProtection="1">
      <alignment horizontal="center" vertical="center"/>
      <protection hidden="1"/>
    </xf>
    <xf numFmtId="0" fontId="14" fillId="27" borderId="62" xfId="2" applyFont="1" applyFill="1" applyBorder="1" applyAlignment="1" applyProtection="1">
      <alignment horizontal="center" vertical="center"/>
      <protection hidden="1"/>
    </xf>
    <xf numFmtId="0" fontId="14" fillId="28" borderId="62" xfId="2" applyFont="1" applyFill="1" applyBorder="1" applyAlignment="1" applyProtection="1">
      <alignment horizontal="center" vertical="center"/>
      <protection hidden="1"/>
    </xf>
    <xf numFmtId="0" fontId="14" fillId="28" borderId="200" xfId="2" applyFont="1" applyFill="1" applyBorder="1" applyAlignment="1" applyProtection="1">
      <alignment horizontal="center" vertical="center"/>
      <protection hidden="1"/>
    </xf>
    <xf numFmtId="0" fontId="14" fillId="16" borderId="56" xfId="0" applyFont="1" applyFill="1" applyBorder="1" applyAlignment="1" applyProtection="1">
      <alignment horizontal="center" vertical="center" wrapText="1"/>
      <protection hidden="1"/>
    </xf>
    <xf numFmtId="0" fontId="14" fillId="16" borderId="57" xfId="0" applyFont="1" applyFill="1" applyBorder="1" applyAlignment="1" applyProtection="1">
      <alignment horizontal="center" vertical="center" wrapText="1"/>
      <protection hidden="1"/>
    </xf>
    <xf numFmtId="0" fontId="14" fillId="16" borderId="59" xfId="0" applyFont="1" applyFill="1" applyBorder="1" applyAlignment="1" applyProtection="1">
      <alignment horizontal="center" vertical="center" wrapText="1"/>
      <protection hidden="1"/>
    </xf>
    <xf numFmtId="0" fontId="23" fillId="10" borderId="58" xfId="0" applyFont="1" applyFill="1" applyBorder="1" applyAlignment="1" applyProtection="1">
      <alignment horizontal="distributed" vertical="center" indent="3"/>
      <protection locked="0"/>
    </xf>
    <xf numFmtId="0" fontId="23" fillId="10" borderId="57" xfId="0" applyFont="1" applyFill="1" applyBorder="1" applyAlignment="1" applyProtection="1">
      <alignment horizontal="distributed" vertical="center" indent="3"/>
      <protection locked="0"/>
    </xf>
    <xf numFmtId="0" fontId="23" fillId="10" borderId="50" xfId="0" applyFont="1" applyFill="1" applyBorder="1" applyAlignment="1" applyProtection="1">
      <alignment horizontal="distributed" vertical="center" indent="3"/>
      <protection locked="0"/>
    </xf>
    <xf numFmtId="49" fontId="32" fillId="0" borderId="51" xfId="2" applyNumberFormat="1" applyFont="1" applyBorder="1" applyAlignment="1" applyProtection="1">
      <alignment horizontal="left" vertical="center" indent="1"/>
      <protection locked="0"/>
    </xf>
    <xf numFmtId="49" fontId="32" fillId="0" borderId="50" xfId="2" applyNumberFormat="1" applyFont="1" applyBorder="1" applyAlignment="1" applyProtection="1">
      <alignment horizontal="left" vertical="center" indent="1"/>
      <protection locked="0"/>
    </xf>
    <xf numFmtId="49" fontId="32" fillId="0" borderId="53" xfId="2" applyNumberFormat="1" applyFont="1" applyBorder="1" applyAlignment="1" applyProtection="1">
      <alignment horizontal="left" vertical="center" indent="1"/>
      <protection locked="0"/>
    </xf>
    <xf numFmtId="0" fontId="14" fillId="0" borderId="81" xfId="2" applyFont="1" applyBorder="1" applyAlignment="1" applyProtection="1">
      <alignment horizontal="left" vertical="center" indent="1"/>
      <protection locked="0"/>
    </xf>
    <xf numFmtId="0" fontId="14" fillId="0" borderId="153" xfId="2" applyFont="1" applyBorder="1" applyAlignment="1" applyProtection="1">
      <alignment horizontal="left" vertical="center" indent="1"/>
      <protection locked="0"/>
    </xf>
    <xf numFmtId="0" fontId="14" fillId="0" borderId="158" xfId="2" applyFont="1" applyBorder="1" applyAlignment="1" applyProtection="1">
      <alignment horizontal="left" vertical="center" indent="1"/>
      <protection locked="0"/>
    </xf>
    <xf numFmtId="0" fontId="14" fillId="0" borderId="138" xfId="2" applyFont="1" applyBorder="1" applyAlignment="1" applyProtection="1">
      <alignment horizontal="left" vertical="center" indent="1"/>
      <protection locked="0"/>
    </xf>
    <xf numFmtId="0" fontId="14" fillId="0" borderId="154"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5" fillId="16" borderId="80" xfId="0" applyFont="1" applyFill="1" applyBorder="1" applyAlignment="1" applyProtection="1">
      <alignment horizontal="center" vertical="center" wrapText="1"/>
      <protection hidden="1"/>
    </xf>
    <xf numFmtId="0" fontId="15" fillId="16" borderId="30" xfId="0" applyFont="1" applyFill="1" applyBorder="1" applyAlignment="1" applyProtection="1">
      <alignment horizontal="center" vertical="center" wrapText="1"/>
      <protection hidden="1"/>
    </xf>
    <xf numFmtId="0" fontId="15" fillId="16" borderId="82" xfId="0" applyFont="1" applyFill="1" applyBorder="1" applyAlignment="1" applyProtection="1">
      <alignment horizontal="center" vertical="center" wrapText="1"/>
      <protection hidden="1"/>
    </xf>
    <xf numFmtId="0" fontId="14" fillId="0" borderId="83" xfId="2" applyFont="1" applyBorder="1" applyAlignment="1" applyProtection="1">
      <alignment horizontal="left" vertical="center" indent="1"/>
      <protection locked="0"/>
    </xf>
    <xf numFmtId="0" fontId="14" fillId="0" borderId="155" xfId="2" applyFont="1" applyBorder="1" applyAlignment="1" applyProtection="1">
      <alignment horizontal="left" vertical="center" indent="1"/>
      <protection locked="0"/>
    </xf>
    <xf numFmtId="0" fontId="14" fillId="0" borderId="159" xfId="2" applyFont="1" applyBorder="1" applyAlignment="1" applyProtection="1">
      <alignment horizontal="left" vertical="center" indent="1"/>
      <protection locked="0"/>
    </xf>
    <xf numFmtId="0" fontId="15" fillId="16" borderId="224" xfId="0" applyFont="1" applyFill="1" applyBorder="1" applyAlignment="1" applyProtection="1">
      <alignment horizontal="center" vertical="center" wrapText="1"/>
      <protection hidden="1"/>
    </xf>
    <xf numFmtId="0" fontId="15" fillId="16" borderId="225" xfId="0" applyFont="1" applyFill="1" applyBorder="1" applyAlignment="1" applyProtection="1">
      <alignment horizontal="center" vertical="center" wrapText="1"/>
      <protection hidden="1"/>
    </xf>
    <xf numFmtId="0" fontId="25" fillId="16" borderId="206" xfId="2" applyNumberFormat="1" applyFont="1" applyFill="1" applyBorder="1" applyAlignment="1" applyProtection="1">
      <alignment horizontal="distributed" vertical="center" indent="1"/>
      <protection hidden="1"/>
    </xf>
    <xf numFmtId="0" fontId="25" fillId="16" borderId="207" xfId="2" applyNumberFormat="1" applyFont="1" applyFill="1" applyBorder="1" applyAlignment="1" applyProtection="1">
      <alignment horizontal="distributed" vertical="center" indent="1"/>
      <protection hidden="1"/>
    </xf>
    <xf numFmtId="0" fontId="25" fillId="16" borderId="163" xfId="2" applyNumberFormat="1" applyFont="1" applyFill="1" applyBorder="1" applyAlignment="1" applyProtection="1">
      <alignment horizontal="distributed" vertical="center" indent="1"/>
      <protection hidden="1"/>
    </xf>
    <xf numFmtId="0" fontId="25" fillId="16" borderId="208" xfId="2" applyNumberFormat="1" applyFont="1" applyFill="1" applyBorder="1" applyAlignment="1" applyProtection="1">
      <alignment horizontal="distributed" vertical="center" indent="1"/>
      <protection hidden="1"/>
    </xf>
    <xf numFmtId="0" fontId="25" fillId="16" borderId="209" xfId="2" applyNumberFormat="1" applyFont="1" applyFill="1" applyBorder="1" applyAlignment="1" applyProtection="1">
      <alignment horizontal="distributed" vertical="center" indent="1"/>
      <protection hidden="1"/>
    </xf>
    <xf numFmtId="0" fontId="25" fillId="16" borderId="222" xfId="2" applyNumberFormat="1" applyFont="1" applyFill="1" applyBorder="1" applyAlignment="1" applyProtection="1">
      <alignment horizontal="distributed" vertical="center" indent="1"/>
      <protection hidden="1"/>
    </xf>
    <xf numFmtId="0" fontId="25" fillId="16" borderId="84" xfId="2" applyNumberFormat="1" applyFont="1" applyFill="1" applyBorder="1" applyAlignment="1" applyProtection="1">
      <alignment horizontal="center" vertical="center"/>
      <protection hidden="1"/>
    </xf>
    <xf numFmtId="0" fontId="25" fillId="16" borderId="85" xfId="2" applyNumberFormat="1" applyFont="1" applyFill="1" applyBorder="1" applyAlignment="1" applyProtection="1">
      <alignment horizontal="center" vertical="center"/>
      <protection hidden="1"/>
    </xf>
    <xf numFmtId="0" fontId="25" fillId="16" borderId="86" xfId="2" applyNumberFormat="1" applyFont="1" applyFill="1" applyBorder="1" applyAlignment="1" applyProtection="1">
      <alignment horizontal="center" vertical="center"/>
      <protection hidden="1"/>
    </xf>
    <xf numFmtId="0" fontId="25" fillId="16" borderId="131" xfId="2" applyNumberFormat="1" applyFont="1" applyFill="1" applyBorder="1" applyAlignment="1" applyProtection="1">
      <alignment horizontal="center" vertical="center"/>
      <protection hidden="1"/>
    </xf>
    <xf numFmtId="0" fontId="25" fillId="16" borderId="0" xfId="2" applyNumberFormat="1" applyFont="1" applyFill="1" applyBorder="1" applyAlignment="1" applyProtection="1">
      <alignment horizontal="center" vertical="center"/>
      <protection hidden="1"/>
    </xf>
    <xf numFmtId="0" fontId="25" fillId="16" borderId="132" xfId="2" applyNumberFormat="1" applyFont="1" applyFill="1" applyBorder="1" applyAlignment="1" applyProtection="1">
      <alignment horizontal="center" vertical="center"/>
      <protection hidden="1"/>
    </xf>
    <xf numFmtId="0" fontId="25" fillId="16" borderId="87" xfId="2" applyNumberFormat="1" applyFont="1" applyFill="1" applyBorder="1" applyAlignment="1" applyProtection="1">
      <alignment horizontal="center" vertical="center"/>
      <protection hidden="1"/>
    </xf>
    <xf numFmtId="0" fontId="25" fillId="16" borderId="6" xfId="2" applyNumberFormat="1" applyFont="1" applyFill="1" applyBorder="1" applyAlignment="1" applyProtection="1">
      <alignment horizontal="center" vertical="center"/>
      <protection hidden="1"/>
    </xf>
    <xf numFmtId="0" fontId="25" fillId="16" borderId="88" xfId="2" applyNumberFormat="1" applyFont="1" applyFill="1" applyBorder="1" applyAlignment="1" applyProtection="1">
      <alignment horizontal="center" vertical="center"/>
      <protection hidden="1"/>
    </xf>
    <xf numFmtId="0" fontId="79" fillId="16" borderId="221" xfId="2" applyNumberFormat="1" applyFont="1" applyFill="1" applyBorder="1" applyAlignment="1" applyProtection="1">
      <alignment horizontal="distributed" vertical="center" indent="1"/>
      <protection hidden="1"/>
    </xf>
    <xf numFmtId="0" fontId="79" fillId="16" borderId="3" xfId="2" applyNumberFormat="1" applyFont="1" applyFill="1" applyBorder="1" applyAlignment="1" applyProtection="1">
      <alignment horizontal="distributed" vertical="center" indent="1"/>
      <protection hidden="1"/>
    </xf>
    <xf numFmtId="0" fontId="79" fillId="16" borderId="4" xfId="2" applyNumberFormat="1" applyFont="1" applyFill="1" applyBorder="1" applyAlignment="1" applyProtection="1">
      <alignment horizontal="distributed" vertical="center" indent="1"/>
      <protection hidden="1"/>
    </xf>
    <xf numFmtId="0" fontId="14" fillId="0" borderId="35" xfId="2" applyNumberFormat="1" applyFont="1" applyFill="1" applyBorder="1" applyAlignment="1" applyProtection="1">
      <alignment horizontal="left" vertical="center" indent="1" shrinkToFit="1"/>
      <protection hidden="1"/>
    </xf>
    <xf numFmtId="0" fontId="14" fillId="0" borderId="67" xfId="2" applyNumberFormat="1" applyFont="1" applyFill="1" applyBorder="1" applyAlignment="1" applyProtection="1">
      <alignment horizontal="left" vertical="center" indent="1" shrinkToFit="1"/>
      <protection hidden="1"/>
    </xf>
    <xf numFmtId="0" fontId="14" fillId="0" borderId="60" xfId="2" applyNumberFormat="1" applyFont="1" applyFill="1" applyBorder="1" applyAlignment="1" applyProtection="1">
      <alignment horizontal="left" vertical="center" indent="1" shrinkToFit="1"/>
      <protection hidden="1"/>
    </xf>
    <xf numFmtId="178" fontId="22" fillId="0" borderId="68" xfId="2" applyNumberFormat="1" applyFont="1" applyFill="1" applyBorder="1" applyAlignment="1" applyProtection="1">
      <alignment horizontal="left" vertical="center" shrinkToFit="1"/>
      <protection hidden="1"/>
    </xf>
    <xf numFmtId="178" fontId="22" fillId="0" borderId="69" xfId="2" applyNumberFormat="1" applyFont="1" applyFill="1" applyBorder="1" applyAlignment="1" applyProtection="1">
      <alignment horizontal="left" vertical="center" shrinkToFit="1"/>
      <protection hidden="1"/>
    </xf>
    <xf numFmtId="0" fontId="22" fillId="0" borderId="69" xfId="2" applyNumberFormat="1" applyFont="1" applyFill="1" applyBorder="1" applyAlignment="1" applyProtection="1">
      <alignment horizontal="left" vertical="center" shrinkToFit="1"/>
      <protection hidden="1"/>
    </xf>
    <xf numFmtId="0" fontId="22" fillId="29" borderId="69" xfId="2" applyNumberFormat="1" applyFont="1" applyFill="1" applyBorder="1" applyAlignment="1" applyProtection="1">
      <alignment horizontal="left" vertical="center" shrinkToFit="1"/>
      <protection hidden="1"/>
    </xf>
    <xf numFmtId="0" fontId="22" fillId="29" borderId="202" xfId="2" applyNumberFormat="1" applyFont="1" applyFill="1" applyBorder="1" applyAlignment="1" applyProtection="1">
      <alignment horizontal="left" vertical="center" shrinkToFit="1"/>
      <protection hidden="1"/>
    </xf>
    <xf numFmtId="0" fontId="14" fillId="0" borderId="135" xfId="2" applyNumberFormat="1" applyFont="1" applyFill="1" applyBorder="1" applyAlignment="1" applyProtection="1">
      <alignment horizontal="left" vertical="center" indent="1" shrinkToFit="1"/>
      <protection hidden="1"/>
    </xf>
    <xf numFmtId="0" fontId="14" fillId="0" borderId="184" xfId="2" applyNumberFormat="1" applyFont="1" applyFill="1" applyBorder="1" applyAlignment="1" applyProtection="1">
      <alignment horizontal="left" vertical="center" indent="1" shrinkToFit="1"/>
      <protection hidden="1"/>
    </xf>
    <xf numFmtId="0" fontId="14" fillId="0" borderId="134" xfId="2" applyNumberFormat="1" applyFont="1" applyFill="1" applyBorder="1" applyAlignment="1" applyProtection="1">
      <alignment horizontal="left" vertical="center" indent="1" shrinkToFit="1"/>
      <protection hidden="1"/>
    </xf>
    <xf numFmtId="178" fontId="22" fillId="0" borderId="203" xfId="2" applyNumberFormat="1" applyFont="1" applyFill="1" applyBorder="1" applyAlignment="1" applyProtection="1">
      <alignment horizontal="left" vertical="center" shrinkToFit="1"/>
      <protection hidden="1"/>
    </xf>
    <xf numFmtId="178" fontId="22" fillId="0" borderId="204" xfId="2" applyNumberFormat="1" applyFont="1" applyFill="1" applyBorder="1" applyAlignment="1" applyProtection="1">
      <alignment horizontal="left" vertical="center" shrinkToFit="1"/>
      <protection hidden="1"/>
    </xf>
    <xf numFmtId="0" fontId="22" fillId="0" borderId="204" xfId="2" applyNumberFormat="1" applyFont="1" applyFill="1" applyBorder="1" applyAlignment="1" applyProtection="1">
      <alignment horizontal="left" vertical="center" shrinkToFit="1"/>
      <protection hidden="1"/>
    </xf>
    <xf numFmtId="0" fontId="22" fillId="29" borderId="204" xfId="2" applyNumberFormat="1" applyFont="1" applyFill="1" applyBorder="1" applyAlignment="1" applyProtection="1">
      <alignment horizontal="left" vertical="center" shrinkToFit="1"/>
      <protection hidden="1"/>
    </xf>
    <xf numFmtId="0" fontId="22" fillId="29" borderId="205"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266699</xdr:colOff>
          <xdr:row>40</xdr:row>
          <xdr:rowOff>190499</xdr:rowOff>
        </xdr:from>
        <xdr:to>
          <xdr:col>16</xdr:col>
          <xdr:colOff>285750</xdr:colOff>
          <xdr:row>44</xdr:row>
          <xdr:rowOff>152400</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576"/>
                </a:ext>
              </a:extLst>
            </xdr:cNvPicPr>
          </xdr:nvPicPr>
          <xdr:blipFill>
            <a:blip xmlns:r="http://schemas.openxmlformats.org/officeDocument/2006/relationships" r:embed="rId1"/>
            <a:srcRect/>
            <a:stretch>
              <a:fillRect/>
            </a:stretch>
          </xdr:blipFill>
          <xdr:spPr bwMode="auto">
            <a:xfrm>
              <a:off x="476249" y="9801224"/>
              <a:ext cx="7781926" cy="952501"/>
            </a:xfrm>
            <a:prstGeom prst="rect">
              <a:avLst/>
            </a:prstGeom>
            <a:noFill/>
            <a:ln w="9525">
              <a:noFill/>
              <a:miter lim="800000"/>
              <a:headEnd/>
              <a:tailEnd/>
            </a:ln>
          </xdr:spPr>
        </xdr:pic>
        <xdr:clientData/>
      </xdr:twoCellAnchor>
    </mc:Choice>
    <mc:Fallback/>
  </mc:AlternateContent>
  <xdr:twoCellAnchor editAs="oneCell">
    <xdr:from>
      <xdr:col>15</xdr:col>
      <xdr:colOff>95250</xdr:colOff>
      <xdr:row>49</xdr:row>
      <xdr:rowOff>116417</xdr:rowOff>
    </xdr:from>
    <xdr:to>
      <xdr:col>15</xdr:col>
      <xdr:colOff>505883</xdr:colOff>
      <xdr:row>51</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49</xdr:row>
      <xdr:rowOff>63500</xdr:rowOff>
    </xdr:from>
    <xdr:to>
      <xdr:col>15</xdr:col>
      <xdr:colOff>3294</xdr:colOff>
      <xdr:row>51</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7</xdr:col>
      <xdr:colOff>400050</xdr:colOff>
      <xdr:row>12</xdr:row>
      <xdr:rowOff>19050</xdr:rowOff>
    </xdr:from>
    <xdr:to>
      <xdr:col>8</xdr:col>
      <xdr:colOff>95250</xdr:colOff>
      <xdr:row>13</xdr:row>
      <xdr:rowOff>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571875" y="3333750"/>
          <a:ext cx="228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r>
            <a:rPr kumimoji="1" lang="ja-JP" altLang="en-US" sz="1100">
              <a:solidFill>
                <a:schemeClr val="tx1"/>
              </a:solidFill>
            </a:rPr>
            <a:t>名</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F390"/>
  <sheetViews>
    <sheetView workbookViewId="0">
      <selection activeCell="J19" sqref="J19"/>
    </sheetView>
  </sheetViews>
  <sheetFormatPr defaultRowHeight="13.2" x14ac:dyDescent="0.2"/>
  <cols>
    <col min="1" max="1" width="1.109375" customWidth="1"/>
    <col min="2" max="2" width="0.77734375" customWidth="1"/>
    <col min="3" max="3" width="0.88671875" customWidth="1"/>
    <col min="4" max="4" width="8.109375" customWidth="1"/>
    <col min="5" max="5" width="6" customWidth="1"/>
    <col min="6" max="7" width="8.77734375" customWidth="1"/>
    <col min="8" max="9" width="7.77734375" customWidth="1"/>
    <col min="10" max="10" width="15.88671875" customWidth="1"/>
    <col min="11" max="11" width="5.6640625" customWidth="1"/>
    <col min="12" max="13" width="4" customWidth="1"/>
    <col min="14" max="15" width="6.88671875" customWidth="1"/>
    <col min="16" max="16" width="11.44140625" customWidth="1"/>
    <col min="17" max="17" width="7.33203125" customWidth="1"/>
    <col min="18" max="18" width="4.33203125" customWidth="1"/>
    <col min="19" max="19" width="4.33203125" style="18" customWidth="1"/>
    <col min="20" max="20" width="1" style="18" customWidth="1"/>
    <col min="21" max="23" width="0.44140625" style="369" customWidth="1"/>
    <col min="24" max="24" width="16.33203125" style="18" customWidth="1"/>
    <col min="25" max="25" width="5.6640625" style="47" customWidth="1"/>
    <col min="26" max="26" width="3" style="18" customWidth="1"/>
    <col min="27" max="27" width="15.77734375" customWidth="1"/>
    <col min="28" max="28" width="5.6640625" style="1" customWidth="1"/>
    <col min="29" max="29" width="3" customWidth="1"/>
    <col min="30" max="30" width="1" customWidth="1"/>
  </cols>
  <sheetData>
    <row r="1" spans="1:32" ht="4.5" customHeight="1" x14ac:dyDescent="0.2">
      <c r="A1" s="48"/>
      <c r="B1" s="48"/>
      <c r="C1" s="48"/>
      <c r="D1" s="48"/>
      <c r="E1" s="48"/>
      <c r="F1" s="48"/>
      <c r="G1" s="48"/>
      <c r="H1" s="48"/>
      <c r="I1" s="48"/>
      <c r="J1" s="48"/>
      <c r="K1" s="48"/>
      <c r="L1" s="48"/>
      <c r="M1" s="48"/>
      <c r="N1" s="48"/>
      <c r="O1" s="48"/>
      <c r="P1" s="48"/>
      <c r="Q1" s="48"/>
      <c r="R1" s="48"/>
      <c r="S1" s="528"/>
      <c r="T1" s="528"/>
      <c r="U1" s="382"/>
      <c r="V1" s="382"/>
      <c r="W1" s="382"/>
      <c r="X1" s="528"/>
      <c r="Y1" s="529"/>
      <c r="Z1" s="528"/>
      <c r="AA1" s="48"/>
      <c r="AB1" s="530"/>
      <c r="AC1" s="48"/>
      <c r="AD1" s="48"/>
      <c r="AE1" s="48"/>
      <c r="AF1" s="48"/>
    </row>
    <row r="2" spans="1:32" ht="4.5" customHeight="1" x14ac:dyDescent="0.2">
      <c r="A2" s="49"/>
      <c r="B2" s="49"/>
      <c r="C2" s="49"/>
      <c r="D2" s="49"/>
      <c r="E2" s="49"/>
      <c r="F2" s="49"/>
      <c r="G2" s="49"/>
      <c r="H2" s="49"/>
      <c r="I2" s="49"/>
      <c r="J2" s="49"/>
      <c r="K2" s="49"/>
      <c r="L2" s="49"/>
      <c r="M2" s="49"/>
      <c r="N2" s="49"/>
      <c r="O2" s="49"/>
      <c r="P2" s="49"/>
      <c r="Q2" s="49"/>
      <c r="R2" s="49"/>
      <c r="S2" s="50"/>
      <c r="T2" s="50"/>
      <c r="U2" s="370"/>
      <c r="V2" s="370"/>
      <c r="W2" s="370"/>
      <c r="X2" s="50"/>
      <c r="Y2" s="51"/>
      <c r="Z2" s="50"/>
      <c r="AA2" s="49"/>
      <c r="AB2" s="463"/>
      <c r="AC2" s="49"/>
      <c r="AD2" s="49"/>
      <c r="AE2" s="48"/>
      <c r="AF2" s="48"/>
    </row>
    <row r="3" spans="1:32" ht="4.5" customHeight="1" thickBot="1" x14ac:dyDescent="0.25">
      <c r="A3" s="49"/>
      <c r="B3" s="49"/>
      <c r="C3" s="49"/>
      <c r="D3" s="49"/>
      <c r="E3" s="49"/>
      <c r="F3" s="49"/>
      <c r="G3" s="49"/>
      <c r="H3" s="49"/>
      <c r="I3" s="49"/>
      <c r="J3" s="49"/>
      <c r="K3" s="49"/>
      <c r="L3" s="49"/>
      <c r="M3" s="49"/>
      <c r="N3" s="49"/>
      <c r="O3" s="49"/>
      <c r="P3" s="49"/>
      <c r="Q3" s="49"/>
      <c r="R3" s="49"/>
      <c r="S3" s="50"/>
      <c r="T3" s="50"/>
      <c r="U3" s="370"/>
      <c r="V3" s="370"/>
      <c r="W3" s="370"/>
      <c r="X3" s="50"/>
      <c r="Y3" s="51"/>
      <c r="Z3" s="50"/>
      <c r="AA3" s="49"/>
      <c r="AB3" s="463"/>
      <c r="AC3" s="49"/>
      <c r="AD3" s="49"/>
      <c r="AE3" s="48"/>
      <c r="AF3" s="48"/>
    </row>
    <row r="4" spans="1:32" s="144" customFormat="1" ht="10.199999999999999" thickBot="1" x14ac:dyDescent="0.2">
      <c r="A4" s="140"/>
      <c r="B4" s="140"/>
      <c r="C4" s="140"/>
      <c r="D4" s="542" t="s">
        <v>470</v>
      </c>
      <c r="E4" s="543"/>
      <c r="F4" s="544"/>
      <c r="G4" s="544"/>
      <c r="H4" s="141"/>
      <c r="I4" s="141"/>
      <c r="J4" s="141"/>
      <c r="K4" s="141"/>
      <c r="L4" s="141"/>
      <c r="M4" s="141"/>
      <c r="N4" s="141"/>
      <c r="O4" s="141"/>
      <c r="P4" s="141"/>
      <c r="Q4" s="140"/>
      <c r="R4" s="140"/>
      <c r="S4" s="142"/>
      <c r="T4" s="142"/>
      <c r="U4" s="371"/>
      <c r="V4" s="371"/>
      <c r="W4" s="371"/>
      <c r="X4" s="142"/>
      <c r="Y4" s="143"/>
      <c r="Z4" s="142"/>
      <c r="AA4" s="140"/>
      <c r="AB4" s="464"/>
      <c r="AC4" s="140"/>
      <c r="AD4" s="140"/>
      <c r="AE4" s="531"/>
      <c r="AF4" s="531"/>
    </row>
    <row r="5" spans="1:32" ht="19.649999999999999" customHeight="1" x14ac:dyDescent="0.2">
      <c r="A5" s="49"/>
      <c r="B5" s="49"/>
      <c r="C5" s="147"/>
      <c r="D5" s="626" t="s">
        <v>378</v>
      </c>
      <c r="E5" s="629" t="s">
        <v>379</v>
      </c>
      <c r="F5" s="607" t="s">
        <v>380</v>
      </c>
      <c r="G5" s="608"/>
      <c r="H5" s="609"/>
      <c r="I5" s="613" t="s">
        <v>382</v>
      </c>
      <c r="J5" s="614"/>
      <c r="K5" s="614"/>
      <c r="L5" s="614"/>
      <c r="M5" s="614"/>
      <c r="N5" s="614"/>
      <c r="O5" s="614"/>
      <c r="P5" s="614"/>
      <c r="Q5" s="614"/>
      <c r="R5" s="614"/>
      <c r="S5" s="615"/>
      <c r="T5" s="148"/>
      <c r="U5" s="370"/>
      <c r="V5" s="370"/>
      <c r="W5" s="370"/>
      <c r="X5" s="295" t="s">
        <v>268</v>
      </c>
      <c r="Y5" s="296"/>
      <c r="Z5" s="296"/>
      <c r="AA5" s="296"/>
      <c r="AB5" s="296"/>
      <c r="AC5" s="296"/>
      <c r="AD5" s="49"/>
      <c r="AE5" s="48"/>
      <c r="AF5" s="48"/>
    </row>
    <row r="6" spans="1:32" ht="19.649999999999999" customHeight="1" x14ac:dyDescent="0.2">
      <c r="A6" s="49"/>
      <c r="B6" s="49"/>
      <c r="C6" s="149"/>
      <c r="D6" s="627"/>
      <c r="E6" s="630"/>
      <c r="F6" s="610"/>
      <c r="G6" s="611"/>
      <c r="H6" s="612"/>
      <c r="I6" s="616"/>
      <c r="J6" s="617"/>
      <c r="K6" s="617"/>
      <c r="L6" s="617"/>
      <c r="M6" s="617"/>
      <c r="N6" s="617"/>
      <c r="O6" s="617"/>
      <c r="P6" s="617"/>
      <c r="Q6" s="617"/>
      <c r="R6" s="617"/>
      <c r="S6" s="618"/>
      <c r="T6" s="150"/>
      <c r="U6" s="370"/>
      <c r="V6" s="370"/>
      <c r="W6" s="370"/>
      <c r="X6" s="593" t="s">
        <v>559</v>
      </c>
      <c r="Y6" s="594"/>
      <c r="Z6" s="594"/>
      <c r="AA6" s="594"/>
      <c r="AB6" s="594"/>
      <c r="AC6" s="595"/>
      <c r="AD6" s="49"/>
      <c r="AE6" s="48"/>
      <c r="AF6" s="48"/>
    </row>
    <row r="7" spans="1:32" ht="22.5" customHeight="1" x14ac:dyDescent="0.2">
      <c r="A7" s="49"/>
      <c r="B7" s="49"/>
      <c r="C7" s="149"/>
      <c r="D7" s="627"/>
      <c r="E7" s="630"/>
      <c r="F7" s="634" t="s">
        <v>381</v>
      </c>
      <c r="G7" s="635"/>
      <c r="H7" s="636"/>
      <c r="I7" s="637" t="s">
        <v>554</v>
      </c>
      <c r="J7" s="638"/>
      <c r="K7" s="638"/>
      <c r="L7" s="638"/>
      <c r="M7" s="638"/>
      <c r="N7" s="638"/>
      <c r="O7" s="638"/>
      <c r="P7" s="638"/>
      <c r="Q7" s="638"/>
      <c r="R7" s="638"/>
      <c r="S7" s="639"/>
      <c r="T7" s="150"/>
      <c r="U7" s="370"/>
      <c r="V7" s="370"/>
      <c r="W7" s="370"/>
      <c r="X7" s="596"/>
      <c r="Y7" s="597"/>
      <c r="Z7" s="597"/>
      <c r="AA7" s="597"/>
      <c r="AB7" s="597"/>
      <c r="AC7" s="598"/>
      <c r="AD7" s="49"/>
      <c r="AE7" s="48"/>
      <c r="AF7" s="48"/>
    </row>
    <row r="8" spans="1:32" ht="22.5" customHeight="1" x14ac:dyDescent="0.2">
      <c r="A8" s="49"/>
      <c r="B8" s="49"/>
      <c r="C8" s="149"/>
      <c r="D8" s="627"/>
      <c r="E8" s="630"/>
      <c r="F8" s="634"/>
      <c r="G8" s="635"/>
      <c r="H8" s="636"/>
      <c r="I8" s="640"/>
      <c r="J8" s="641"/>
      <c r="K8" s="641"/>
      <c r="L8" s="641"/>
      <c r="M8" s="641"/>
      <c r="N8" s="641"/>
      <c r="O8" s="641"/>
      <c r="P8" s="641"/>
      <c r="Q8" s="641"/>
      <c r="R8" s="641"/>
      <c r="S8" s="642"/>
      <c r="T8" s="150"/>
      <c r="U8" s="370"/>
      <c r="V8" s="370"/>
      <c r="W8" s="370"/>
      <c r="X8" s="484" t="s">
        <v>537</v>
      </c>
      <c r="Y8" s="243"/>
      <c r="Z8" s="78"/>
      <c r="AA8" s="79"/>
      <c r="AB8" s="465"/>
      <c r="AC8" s="80"/>
      <c r="AD8" s="49"/>
      <c r="AE8" s="48"/>
      <c r="AF8" s="48"/>
    </row>
    <row r="9" spans="1:32" ht="22.5" customHeight="1" x14ac:dyDescent="0.2">
      <c r="A9" s="49"/>
      <c r="B9" s="49"/>
      <c r="C9" s="149"/>
      <c r="D9" s="627"/>
      <c r="E9" s="630"/>
      <c r="F9" s="634"/>
      <c r="G9" s="635"/>
      <c r="H9" s="636"/>
      <c r="I9" s="640"/>
      <c r="J9" s="641"/>
      <c r="K9" s="641"/>
      <c r="L9" s="641"/>
      <c r="M9" s="641"/>
      <c r="N9" s="641"/>
      <c r="O9" s="641"/>
      <c r="P9" s="641"/>
      <c r="Q9" s="641"/>
      <c r="R9" s="641"/>
      <c r="S9" s="642"/>
      <c r="T9" s="150"/>
      <c r="U9" s="370"/>
      <c r="V9" s="370"/>
      <c r="W9" s="370"/>
      <c r="X9" s="82" t="s">
        <v>273</v>
      </c>
      <c r="Y9" s="137"/>
      <c r="Z9" s="138"/>
      <c r="AA9" s="136" t="s">
        <v>274</v>
      </c>
      <c r="AB9" s="137"/>
      <c r="AC9" s="80"/>
      <c r="AD9" s="49"/>
      <c r="AE9" s="48"/>
      <c r="AF9" s="48"/>
    </row>
    <row r="10" spans="1:32" ht="22.5" customHeight="1" x14ac:dyDescent="0.2">
      <c r="A10" s="49"/>
      <c r="B10" s="49"/>
      <c r="C10" s="149"/>
      <c r="D10" s="627"/>
      <c r="E10" s="630"/>
      <c r="F10" s="634"/>
      <c r="G10" s="635"/>
      <c r="H10" s="636"/>
      <c r="I10" s="640"/>
      <c r="J10" s="641"/>
      <c r="K10" s="641"/>
      <c r="L10" s="641"/>
      <c r="M10" s="641"/>
      <c r="N10" s="641"/>
      <c r="O10" s="641"/>
      <c r="P10" s="641"/>
      <c r="Q10" s="641"/>
      <c r="R10" s="641"/>
      <c r="S10" s="642"/>
      <c r="T10" s="150"/>
      <c r="U10" s="370"/>
      <c r="V10" s="370"/>
      <c r="W10" s="370"/>
      <c r="X10" s="467" t="s">
        <v>384</v>
      </c>
      <c r="Y10" s="491">
        <f>COUNTIF('大会申込一覧表(印刷して提出)'!$J$17:$O$66,入力注意事項!$X10)</f>
        <v>0</v>
      </c>
      <c r="Z10" s="501" t="s">
        <v>543</v>
      </c>
      <c r="AA10" s="470" t="s">
        <v>423</v>
      </c>
      <c r="AB10" s="491">
        <f>COUNTIF('大会申込一覧表(印刷して提出)'!$J$17:$O$66,入力注意事項!$AA10)</f>
        <v>0</v>
      </c>
      <c r="AC10" s="492" t="s">
        <v>543</v>
      </c>
      <c r="AD10" s="49"/>
      <c r="AE10" s="48"/>
      <c r="AF10" s="48"/>
    </row>
    <row r="11" spans="1:32" ht="22.5" customHeight="1" x14ac:dyDescent="0.2">
      <c r="A11" s="49"/>
      <c r="B11" s="49"/>
      <c r="C11" s="149"/>
      <c r="D11" s="627"/>
      <c r="E11" s="630"/>
      <c r="F11" s="634"/>
      <c r="G11" s="635"/>
      <c r="H11" s="636"/>
      <c r="I11" s="643"/>
      <c r="J11" s="644"/>
      <c r="K11" s="644"/>
      <c r="L11" s="644"/>
      <c r="M11" s="644"/>
      <c r="N11" s="644"/>
      <c r="O11" s="644"/>
      <c r="P11" s="644"/>
      <c r="Q11" s="644"/>
      <c r="R11" s="644"/>
      <c r="S11" s="645"/>
      <c r="T11" s="150"/>
      <c r="U11" s="370"/>
      <c r="V11" s="370"/>
      <c r="W11" s="370"/>
      <c r="X11" s="468" t="s">
        <v>550</v>
      </c>
      <c r="Y11" s="493">
        <f>COUNTIF('大会申込一覧表(印刷して提出)'!$J$17:$O$66,入力注意事項!$X11)</f>
        <v>0</v>
      </c>
      <c r="Z11" s="494" t="s">
        <v>543</v>
      </c>
      <c r="AA11" s="471" t="s">
        <v>424</v>
      </c>
      <c r="AB11" s="493">
        <f>COUNTIF('大会申込一覧表(印刷して提出)'!$J$17:$O$66,入力注意事項!$AA11)</f>
        <v>0</v>
      </c>
      <c r="AC11" s="494" t="s">
        <v>543</v>
      </c>
      <c r="AD11" s="49"/>
      <c r="AE11" s="48"/>
      <c r="AF11" s="48"/>
    </row>
    <row r="12" spans="1:32" ht="22.5" customHeight="1" x14ac:dyDescent="0.2">
      <c r="A12" s="49"/>
      <c r="B12" s="49"/>
      <c r="C12" s="149"/>
      <c r="D12" s="627"/>
      <c r="E12" s="631" t="s">
        <v>304</v>
      </c>
      <c r="F12" s="648" t="s">
        <v>551</v>
      </c>
      <c r="G12" s="649"/>
      <c r="H12" s="649"/>
      <c r="I12" s="649"/>
      <c r="J12" s="649"/>
      <c r="K12" s="649"/>
      <c r="L12" s="649"/>
      <c r="M12" s="649"/>
      <c r="N12" s="649"/>
      <c r="O12" s="654" t="s">
        <v>555</v>
      </c>
      <c r="P12" s="655"/>
      <c r="Q12" s="655"/>
      <c r="R12" s="655"/>
      <c r="S12" s="656"/>
      <c r="T12" s="150"/>
      <c r="U12" s="370"/>
      <c r="V12" s="370"/>
      <c r="W12" s="370"/>
      <c r="X12" s="468" t="s">
        <v>388</v>
      </c>
      <c r="Y12" s="493">
        <f>COUNTIF('大会申込一覧表(印刷して提出)'!$J$17:$O$66,入力注意事項!$X12)</f>
        <v>0</v>
      </c>
      <c r="Z12" s="494" t="s">
        <v>543</v>
      </c>
      <c r="AA12" s="471" t="s">
        <v>427</v>
      </c>
      <c r="AB12" s="493">
        <f>COUNTIF('大会申込一覧表(印刷して提出)'!$J$17:$O$66,入力注意事項!$AA12)</f>
        <v>0</v>
      </c>
      <c r="AC12" s="494" t="s">
        <v>543</v>
      </c>
      <c r="AD12" s="49"/>
      <c r="AE12" s="48"/>
      <c r="AF12" s="48"/>
    </row>
    <row r="13" spans="1:32" ht="22.5" customHeight="1" x14ac:dyDescent="0.2">
      <c r="A13" s="49"/>
      <c r="B13" s="49"/>
      <c r="C13" s="149"/>
      <c r="D13" s="627"/>
      <c r="E13" s="632"/>
      <c r="F13" s="650" t="s">
        <v>556</v>
      </c>
      <c r="G13" s="651"/>
      <c r="H13" s="651"/>
      <c r="I13" s="651"/>
      <c r="J13" s="651"/>
      <c r="K13" s="651"/>
      <c r="L13" s="651"/>
      <c r="M13" s="651"/>
      <c r="N13" s="651"/>
      <c r="O13" s="657"/>
      <c r="P13" s="658"/>
      <c r="Q13" s="658"/>
      <c r="R13" s="658"/>
      <c r="S13" s="659"/>
      <c r="T13" s="150"/>
      <c r="U13" s="370"/>
      <c r="V13" s="370"/>
      <c r="W13" s="370"/>
      <c r="X13" s="468" t="s">
        <v>390</v>
      </c>
      <c r="Y13" s="493">
        <f>COUNTIF('大会申込一覧表(印刷して提出)'!$J$17:$O$66,入力注意事項!$X13)</f>
        <v>0</v>
      </c>
      <c r="Z13" s="494" t="s">
        <v>543</v>
      </c>
      <c r="AA13" s="471" t="s">
        <v>428</v>
      </c>
      <c r="AB13" s="493">
        <f>COUNTIF('大会申込一覧表(印刷して提出)'!$J$17:$O$66,入力注意事項!$AA13)</f>
        <v>0</v>
      </c>
      <c r="AC13" s="494" t="s">
        <v>543</v>
      </c>
      <c r="AD13" s="49"/>
      <c r="AE13" s="48"/>
      <c r="AF13" s="48"/>
    </row>
    <row r="14" spans="1:32" s="19" customFormat="1" ht="22.5" customHeight="1" thickBot="1" x14ac:dyDescent="0.25">
      <c r="A14" s="53"/>
      <c r="B14" s="49"/>
      <c r="C14" s="149"/>
      <c r="D14" s="628"/>
      <c r="E14" s="633"/>
      <c r="F14" s="652"/>
      <c r="G14" s="653"/>
      <c r="H14" s="653"/>
      <c r="I14" s="653"/>
      <c r="J14" s="653"/>
      <c r="K14" s="653"/>
      <c r="L14" s="653"/>
      <c r="M14" s="653"/>
      <c r="N14" s="653"/>
      <c r="O14" s="660"/>
      <c r="P14" s="661"/>
      <c r="Q14" s="661"/>
      <c r="R14" s="661"/>
      <c r="S14" s="662"/>
      <c r="T14" s="150"/>
      <c r="U14" s="146"/>
      <c r="V14" s="370"/>
      <c r="W14" s="370"/>
      <c r="X14" s="468" t="s">
        <v>391</v>
      </c>
      <c r="Y14" s="493">
        <f>COUNTIF('大会申込一覧表(印刷して提出)'!$J$17:$O$66,入力注意事項!$X14)</f>
        <v>0</v>
      </c>
      <c r="Z14" s="494" t="s">
        <v>543</v>
      </c>
      <c r="AA14" s="471" t="s">
        <v>430</v>
      </c>
      <c r="AB14" s="493">
        <f>COUNTIF('大会申込一覧表(印刷して提出)'!$J$17:$O$66,入力注意事項!$AA14)</f>
        <v>0</v>
      </c>
      <c r="AC14" s="494" t="s">
        <v>543</v>
      </c>
      <c r="AD14" s="49"/>
      <c r="AE14" s="532"/>
      <c r="AF14" s="532"/>
    </row>
    <row r="15" spans="1:32" ht="22.5" customHeight="1" thickTop="1" thickBot="1" x14ac:dyDescent="0.25">
      <c r="A15" s="49"/>
      <c r="B15" s="53"/>
      <c r="C15" s="149"/>
      <c r="D15" s="183" t="s">
        <v>475</v>
      </c>
      <c r="E15" s="623" t="s">
        <v>545</v>
      </c>
      <c r="F15" s="624"/>
      <c r="G15" s="624"/>
      <c r="H15" s="624"/>
      <c r="I15" s="624"/>
      <c r="J15" s="624"/>
      <c r="K15" s="624"/>
      <c r="L15" s="624"/>
      <c r="M15" s="624"/>
      <c r="N15" s="624"/>
      <c r="O15" s="624"/>
      <c r="P15" s="624"/>
      <c r="Q15" s="624"/>
      <c r="R15" s="624"/>
      <c r="S15" s="625"/>
      <c r="T15" s="150"/>
      <c r="U15" s="146"/>
      <c r="V15" s="370"/>
      <c r="W15" s="370"/>
      <c r="X15" s="468" t="s">
        <v>393</v>
      </c>
      <c r="Y15" s="493">
        <f>COUNTIF('大会申込一覧表(印刷して提出)'!$J$17:$O$66,入力注意事項!$X15)</f>
        <v>0</v>
      </c>
      <c r="Z15" s="494" t="s">
        <v>543</v>
      </c>
      <c r="AA15" s="471" t="s">
        <v>435</v>
      </c>
      <c r="AB15" s="512">
        <f>COUNTIF('大会申込一覧表(印刷して提出)'!$J$17:$O$66,入力注意事項!$AA15)</f>
        <v>0</v>
      </c>
      <c r="AC15" s="494" t="s">
        <v>543</v>
      </c>
      <c r="AD15" s="49"/>
      <c r="AE15" s="48"/>
      <c r="AF15" s="48"/>
    </row>
    <row r="16" spans="1:32" ht="22.5" customHeight="1" thickTop="1" thickBot="1" x14ac:dyDescent="0.25">
      <c r="A16" s="49"/>
      <c r="B16" s="52"/>
      <c r="C16" s="151"/>
      <c r="D16" s="621" t="s">
        <v>305</v>
      </c>
      <c r="E16" s="622"/>
      <c r="F16" s="646" t="s">
        <v>476</v>
      </c>
      <c r="G16" s="646"/>
      <c r="H16" s="646"/>
      <c r="I16" s="646"/>
      <c r="J16" s="646"/>
      <c r="K16" s="646"/>
      <c r="L16" s="646"/>
      <c r="M16" s="646"/>
      <c r="N16" s="646"/>
      <c r="O16" s="646"/>
      <c r="P16" s="646"/>
      <c r="Q16" s="646"/>
      <c r="R16" s="646"/>
      <c r="S16" s="647"/>
      <c r="T16" s="152"/>
      <c r="U16" s="146"/>
      <c r="V16" s="372"/>
      <c r="W16" s="372"/>
      <c r="X16" s="468" t="s">
        <v>398</v>
      </c>
      <c r="Y16" s="512">
        <f>COUNTIF('大会申込一覧表(印刷して提出)'!$J$17:$O$66,入力注意事項!$X16)</f>
        <v>0</v>
      </c>
      <c r="Z16" s="494" t="s">
        <v>543</v>
      </c>
      <c r="AA16" s="471" t="s">
        <v>433</v>
      </c>
      <c r="AB16" s="512">
        <f>COUNTIF('大会申込一覧表(印刷して提出)'!$J$17:$O$66,入力注意事項!$AA16)</f>
        <v>0</v>
      </c>
      <c r="AC16" s="494" t="s">
        <v>543</v>
      </c>
      <c r="AD16" s="49"/>
      <c r="AE16" s="48"/>
      <c r="AF16" s="48"/>
    </row>
    <row r="17" spans="1:32" ht="19.649999999999999" customHeight="1" thickBot="1" x14ac:dyDescent="0.25">
      <c r="A17" s="49"/>
      <c r="B17" s="52"/>
      <c r="C17" s="52"/>
      <c r="D17" s="294"/>
      <c r="E17" s="294"/>
      <c r="F17" s="294"/>
      <c r="G17" s="294"/>
      <c r="H17" s="294"/>
      <c r="I17" s="294"/>
      <c r="J17" s="294"/>
      <c r="K17" s="294"/>
      <c r="L17" s="294"/>
      <c r="M17" s="294"/>
      <c r="N17" s="294"/>
      <c r="O17" s="294"/>
      <c r="P17" s="294"/>
      <c r="Q17" s="294"/>
      <c r="R17" s="294"/>
      <c r="S17" s="294"/>
      <c r="T17" s="146"/>
      <c r="U17" s="370"/>
      <c r="V17" s="372"/>
      <c r="W17" s="372"/>
      <c r="X17" s="468" t="s">
        <v>473</v>
      </c>
      <c r="Y17" s="493">
        <f>COUNTIF('大会申込一覧表(印刷して提出)'!$J$17:$O$66,入力注意事項!$X17)</f>
        <v>0</v>
      </c>
      <c r="Z17" s="494" t="s">
        <v>543</v>
      </c>
      <c r="AA17" s="471" t="s">
        <v>438</v>
      </c>
      <c r="AB17" s="493">
        <f>COUNTIF('大会申込一覧表(印刷して提出)'!$J$17:$O$66,入力注意事項!$AA17)</f>
        <v>0</v>
      </c>
      <c r="AC17" s="494" t="s">
        <v>543</v>
      </c>
      <c r="AD17" s="49"/>
      <c r="AE17" s="48"/>
      <c r="AF17" s="48"/>
    </row>
    <row r="18" spans="1:32" ht="19.649999999999999" customHeight="1" x14ac:dyDescent="0.2">
      <c r="A18" s="49"/>
      <c r="B18" s="52"/>
      <c r="C18" s="153"/>
      <c r="D18" s="666" t="s">
        <v>306</v>
      </c>
      <c r="E18" s="667"/>
      <c r="F18" s="667"/>
      <c r="G18" s="667"/>
      <c r="H18" s="667"/>
      <c r="I18" s="667"/>
      <c r="J18" s="667"/>
      <c r="K18" s="667"/>
      <c r="L18" s="667"/>
      <c r="M18" s="667"/>
      <c r="N18" s="667"/>
      <c r="O18" s="667"/>
      <c r="P18" s="667"/>
      <c r="Q18" s="667"/>
      <c r="R18" s="667"/>
      <c r="S18" s="668"/>
      <c r="T18" s="154"/>
      <c r="U18" s="372"/>
      <c r="V18" s="372"/>
      <c r="W18" s="372"/>
      <c r="X18" s="469" t="s">
        <v>401</v>
      </c>
      <c r="Y18" s="495">
        <f>COUNTIF('大会申込一覧表(印刷して提出)'!$J$17:$O$66,入力注意事項!$X18)</f>
        <v>0</v>
      </c>
      <c r="Z18" s="496" t="s">
        <v>543</v>
      </c>
      <c r="AA18" s="472"/>
      <c r="AB18" s="495"/>
      <c r="AC18" s="496"/>
      <c r="AD18" s="49"/>
      <c r="AE18" s="48"/>
      <c r="AF18" s="48"/>
    </row>
    <row r="19" spans="1:32" ht="19.649999999999999" customHeight="1" x14ac:dyDescent="0.2">
      <c r="A19" s="49"/>
      <c r="B19" s="52"/>
      <c r="C19" s="155"/>
      <c r="D19" s="290" t="s">
        <v>534</v>
      </c>
      <c r="E19" s="274"/>
      <c r="F19" s="274"/>
      <c r="G19" s="274"/>
      <c r="H19" s="274"/>
      <c r="I19" s="274"/>
      <c r="J19" s="274"/>
      <c r="K19" s="274"/>
      <c r="L19" s="274"/>
      <c r="M19" s="274"/>
      <c r="N19" s="274"/>
      <c r="O19" s="274"/>
      <c r="P19" s="274"/>
      <c r="Q19" s="274"/>
      <c r="R19" s="274"/>
      <c r="S19" s="275"/>
      <c r="T19" s="156"/>
      <c r="U19" s="372"/>
      <c r="V19" s="372"/>
      <c r="W19" s="372"/>
      <c r="X19" s="487" t="s">
        <v>535</v>
      </c>
      <c r="Y19" s="497">
        <f>SUM(Y10:Y18)</f>
        <v>0</v>
      </c>
      <c r="Z19" s="490" t="s">
        <v>543</v>
      </c>
      <c r="AA19" s="488" t="s">
        <v>536</v>
      </c>
      <c r="AB19" s="497">
        <f>SUM(AB10:AB18)</f>
        <v>0</v>
      </c>
      <c r="AC19" s="490" t="s">
        <v>543</v>
      </c>
      <c r="AD19" s="49"/>
      <c r="AE19" s="48"/>
      <c r="AF19" s="48"/>
    </row>
    <row r="20" spans="1:32" ht="19.649999999999999" customHeight="1" x14ac:dyDescent="0.2">
      <c r="A20" s="54"/>
      <c r="B20" s="52"/>
      <c r="C20" s="155"/>
      <c r="D20" s="290"/>
      <c r="E20" s="274"/>
      <c r="F20" s="274"/>
      <c r="G20" s="274"/>
      <c r="H20" s="274"/>
      <c r="I20" s="274"/>
      <c r="J20" s="274"/>
      <c r="K20" s="274"/>
      <c r="L20" s="274"/>
      <c r="M20" s="274"/>
      <c r="N20" s="274"/>
      <c r="O20" s="274"/>
      <c r="P20" s="274"/>
      <c r="Q20" s="274"/>
      <c r="R20" s="274"/>
      <c r="S20" s="275"/>
      <c r="T20" s="156"/>
      <c r="U20" s="370"/>
      <c r="V20" s="370"/>
      <c r="W20" s="370"/>
      <c r="X20" s="489"/>
      <c r="Y20" s="415"/>
      <c r="Z20" s="490"/>
      <c r="AA20" s="489"/>
      <c r="AB20" s="415"/>
      <c r="AC20" s="490"/>
      <c r="AD20" s="49"/>
      <c r="AE20" s="48"/>
      <c r="AF20" s="48"/>
    </row>
    <row r="21" spans="1:32" s="20" customFormat="1" ht="19.649999999999999" customHeight="1" x14ac:dyDescent="0.2">
      <c r="A21" s="54"/>
      <c r="B21" s="52"/>
      <c r="C21" s="155"/>
      <c r="D21" s="291" t="s">
        <v>358</v>
      </c>
      <c r="E21" s="276"/>
      <c r="F21" s="276"/>
      <c r="G21" s="276"/>
      <c r="H21" s="276"/>
      <c r="I21" s="276"/>
      <c r="J21" s="276"/>
      <c r="K21" s="276"/>
      <c r="L21" s="276"/>
      <c r="M21" s="276"/>
      <c r="N21" s="276"/>
      <c r="O21" s="276"/>
      <c r="P21" s="276"/>
      <c r="Q21" s="276"/>
      <c r="R21" s="276"/>
      <c r="S21" s="277"/>
      <c r="T21" s="156"/>
      <c r="U21" s="373"/>
      <c r="V21" s="370"/>
      <c r="W21" s="370"/>
      <c r="X21" s="480" t="s">
        <v>383</v>
      </c>
      <c r="Y21" s="491">
        <f>COUNTIF('大会申込一覧表(印刷して提出)'!$J$17:$O$66,入力注意事項!$X21)</f>
        <v>0</v>
      </c>
      <c r="Z21" s="492" t="s">
        <v>543</v>
      </c>
      <c r="AA21" s="481" t="s">
        <v>422</v>
      </c>
      <c r="AB21" s="491">
        <f>COUNTIF('大会申込一覧表(印刷して提出)'!$J$17:$O$66,入力注意事項!$AA21)</f>
        <v>0</v>
      </c>
      <c r="AC21" s="492" t="s">
        <v>543</v>
      </c>
      <c r="AD21" s="54"/>
      <c r="AE21" s="533"/>
      <c r="AF21" s="533"/>
    </row>
    <row r="22" spans="1:32" s="20" customFormat="1" ht="19.649999999999999" customHeight="1" thickBot="1" x14ac:dyDescent="0.25">
      <c r="A22" s="54"/>
      <c r="B22" s="52"/>
      <c r="C22" s="157"/>
      <c r="D22" s="292" t="s">
        <v>360</v>
      </c>
      <c r="E22" s="278"/>
      <c r="F22" s="278"/>
      <c r="G22" s="278"/>
      <c r="H22" s="278"/>
      <c r="I22" s="278"/>
      <c r="J22" s="278"/>
      <c r="K22" s="278"/>
      <c r="L22" s="278"/>
      <c r="M22" s="278"/>
      <c r="N22" s="278"/>
      <c r="O22" s="278"/>
      <c r="P22" s="278"/>
      <c r="Q22" s="278"/>
      <c r="R22" s="278"/>
      <c r="S22" s="279"/>
      <c r="T22" s="158"/>
      <c r="U22" s="373"/>
      <c r="V22" s="370"/>
      <c r="W22" s="370"/>
      <c r="X22" s="468" t="s">
        <v>387</v>
      </c>
      <c r="Y22" s="493">
        <f>COUNTIF('大会申込一覧表(印刷して提出)'!$J$17:$O$66,入力注意事項!$X22)</f>
        <v>0</v>
      </c>
      <c r="Z22" s="494" t="s">
        <v>543</v>
      </c>
      <c r="AA22" s="471" t="s">
        <v>426</v>
      </c>
      <c r="AB22" s="493">
        <f>COUNTIF('大会申込一覧表(印刷して提出)'!$J$17:$O$66,入力注意事項!$AA22)</f>
        <v>0</v>
      </c>
      <c r="AC22" s="494" t="s">
        <v>543</v>
      </c>
      <c r="AD22" s="49"/>
      <c r="AE22" s="533"/>
      <c r="AF22" s="533"/>
    </row>
    <row r="23" spans="1:32" s="20" customFormat="1" ht="19.649999999999999" customHeight="1" thickTop="1" x14ac:dyDescent="0.2">
      <c r="A23" s="54"/>
      <c r="B23" s="49"/>
      <c r="C23" s="149"/>
      <c r="D23" s="669" t="s">
        <v>65</v>
      </c>
      <c r="E23" s="671" t="s">
        <v>66</v>
      </c>
      <c r="F23" s="605" t="s">
        <v>67</v>
      </c>
      <c r="G23" s="606"/>
      <c r="H23" s="605" t="s">
        <v>68</v>
      </c>
      <c r="I23" s="606"/>
      <c r="J23" s="619" t="s">
        <v>69</v>
      </c>
      <c r="K23" s="601" t="s">
        <v>308</v>
      </c>
      <c r="L23" s="601" t="s">
        <v>309</v>
      </c>
      <c r="M23" s="601" t="s">
        <v>307</v>
      </c>
      <c r="N23" s="601" t="s">
        <v>310</v>
      </c>
      <c r="O23" s="601" t="s">
        <v>311</v>
      </c>
      <c r="P23" s="603" t="s">
        <v>71</v>
      </c>
      <c r="Q23" s="673" t="s">
        <v>312</v>
      </c>
      <c r="R23" s="675" t="s">
        <v>313</v>
      </c>
      <c r="S23" s="55"/>
      <c r="T23" s="159"/>
      <c r="U23" s="373"/>
      <c r="V23" s="370"/>
      <c r="W23" s="370"/>
      <c r="X23" s="468" t="s">
        <v>389</v>
      </c>
      <c r="Y23" s="493">
        <f>COUNTIF('大会申込一覧表(印刷して提出)'!$J$17:$O$66,入力注意事項!$X23)</f>
        <v>0</v>
      </c>
      <c r="Z23" s="494" t="s">
        <v>543</v>
      </c>
      <c r="AA23" s="471" t="s">
        <v>429</v>
      </c>
      <c r="AB23" s="493">
        <f>COUNTIF('大会申込一覧表(印刷して提出)'!$J$17:$O$66,入力注意事項!$AA23)</f>
        <v>0</v>
      </c>
      <c r="AC23" s="494" t="s">
        <v>543</v>
      </c>
      <c r="AD23" s="49"/>
      <c r="AE23" s="533"/>
      <c r="AF23" s="533"/>
    </row>
    <row r="24" spans="1:32" s="20" customFormat="1" ht="19.649999999999999" customHeight="1" thickBot="1" x14ac:dyDescent="0.25">
      <c r="A24" s="54"/>
      <c r="B24" s="54"/>
      <c r="C24" s="149"/>
      <c r="D24" s="670"/>
      <c r="E24" s="672"/>
      <c r="F24" s="509" t="s">
        <v>77</v>
      </c>
      <c r="G24" s="509" t="s">
        <v>78</v>
      </c>
      <c r="H24" s="509" t="s">
        <v>79</v>
      </c>
      <c r="I24" s="509" t="s">
        <v>80</v>
      </c>
      <c r="J24" s="620"/>
      <c r="K24" s="602"/>
      <c r="L24" s="602"/>
      <c r="M24" s="602"/>
      <c r="N24" s="602"/>
      <c r="O24" s="602"/>
      <c r="P24" s="604"/>
      <c r="Q24" s="674"/>
      <c r="R24" s="676"/>
      <c r="S24" s="55"/>
      <c r="T24" s="159"/>
      <c r="U24" s="373"/>
      <c r="V24" s="370"/>
      <c r="W24" s="370"/>
      <c r="X24" s="468" t="s">
        <v>392</v>
      </c>
      <c r="Y24" s="493">
        <f>COUNTIF('大会申込一覧表(印刷して提出)'!$J$17:$O$66,入力注意事項!$X24)</f>
        <v>0</v>
      </c>
      <c r="Z24" s="494" t="s">
        <v>543</v>
      </c>
      <c r="AA24" s="471" t="s">
        <v>436</v>
      </c>
      <c r="AB24" s="512">
        <f>COUNTIF('大会申込一覧表(印刷して提出)'!$J$17:$O$66,入力注意事項!$AA24)</f>
        <v>0</v>
      </c>
      <c r="AC24" s="494" t="s">
        <v>543</v>
      </c>
      <c r="AD24" s="49"/>
      <c r="AE24" s="533"/>
      <c r="AF24" s="533"/>
    </row>
    <row r="25" spans="1:32" s="20" customFormat="1" ht="19.649999999999999" customHeight="1" x14ac:dyDescent="0.2">
      <c r="A25" s="49"/>
      <c r="B25" s="54"/>
      <c r="C25" s="149"/>
      <c r="D25" s="56" t="s">
        <v>83</v>
      </c>
      <c r="E25" s="57" t="s">
        <v>84</v>
      </c>
      <c r="F25" s="58" t="s">
        <v>85</v>
      </c>
      <c r="G25" s="58" t="s">
        <v>86</v>
      </c>
      <c r="H25" s="58" t="s">
        <v>87</v>
      </c>
      <c r="I25" s="59" t="s">
        <v>88</v>
      </c>
      <c r="J25" s="60" t="s">
        <v>89</v>
      </c>
      <c r="K25" s="61" t="s">
        <v>90</v>
      </c>
      <c r="L25" s="62" t="s">
        <v>91</v>
      </c>
      <c r="M25" s="63" t="s">
        <v>92</v>
      </c>
      <c r="N25" s="64">
        <v>2001</v>
      </c>
      <c r="O25" s="64" t="s">
        <v>93</v>
      </c>
      <c r="P25" s="64" t="s">
        <v>94</v>
      </c>
      <c r="Q25" s="65" t="s">
        <v>13</v>
      </c>
      <c r="R25" s="66" t="s">
        <v>95</v>
      </c>
      <c r="S25" s="55"/>
      <c r="T25" s="159"/>
      <c r="U25" s="373"/>
      <c r="V25" s="370"/>
      <c r="W25" s="370"/>
      <c r="X25" s="468" t="s">
        <v>396</v>
      </c>
      <c r="Y25" s="512">
        <f>COUNTIF('大会申込一覧表(印刷して提出)'!$J$17:$O$66,入力注意事項!$X25)</f>
        <v>0</v>
      </c>
      <c r="Z25" s="494" t="s">
        <v>543</v>
      </c>
      <c r="AA25" s="471" t="s">
        <v>437</v>
      </c>
      <c r="AB25" s="493">
        <f>COUNTIF('大会申込一覧表(印刷して提出)'!$J$17:$O$66,入力注意事項!$AA25)</f>
        <v>0</v>
      </c>
      <c r="AC25" s="494" t="s">
        <v>543</v>
      </c>
      <c r="AD25" s="49"/>
      <c r="AE25" s="533"/>
      <c r="AF25" s="533"/>
    </row>
    <row r="26" spans="1:32" ht="19.649999999999999" customHeight="1" thickBot="1" x14ac:dyDescent="0.25">
      <c r="A26" s="49"/>
      <c r="B26" s="54"/>
      <c r="C26" s="149"/>
      <c r="D26" s="67" t="s">
        <v>83</v>
      </c>
      <c r="E26" s="68">
        <v>4567</v>
      </c>
      <c r="F26" s="69" t="s">
        <v>103</v>
      </c>
      <c r="G26" s="69" t="s">
        <v>104</v>
      </c>
      <c r="H26" s="69" t="s">
        <v>105</v>
      </c>
      <c r="I26" s="70" t="s">
        <v>106</v>
      </c>
      <c r="J26" s="71" t="s">
        <v>107</v>
      </c>
      <c r="K26" s="72" t="s">
        <v>108</v>
      </c>
      <c r="L26" s="73" t="s">
        <v>109</v>
      </c>
      <c r="M26" s="74" t="s">
        <v>110</v>
      </c>
      <c r="N26" s="75">
        <v>1980</v>
      </c>
      <c r="O26" s="75" t="s">
        <v>111</v>
      </c>
      <c r="P26" s="75" t="s">
        <v>94</v>
      </c>
      <c r="Q26" s="74" t="s">
        <v>23</v>
      </c>
      <c r="R26" s="76" t="s">
        <v>112</v>
      </c>
      <c r="S26" s="55"/>
      <c r="T26" s="159"/>
      <c r="U26" s="370"/>
      <c r="V26" s="370"/>
      <c r="W26" s="370"/>
      <c r="X26" s="469" t="s">
        <v>399</v>
      </c>
      <c r="Y26" s="513">
        <f>COUNTIF('大会申込一覧表(印刷して提出)'!$J$17:$O$66,入力注意事項!$X26)</f>
        <v>0</v>
      </c>
      <c r="Z26" s="496" t="s">
        <v>543</v>
      </c>
      <c r="AA26" s="472"/>
      <c r="AB26" s="495"/>
      <c r="AC26" s="496"/>
      <c r="AD26" s="49"/>
      <c r="AE26" s="48"/>
      <c r="AF26" s="48"/>
    </row>
    <row r="27" spans="1:32" ht="19.649999999999999" customHeight="1" x14ac:dyDescent="0.2">
      <c r="A27" s="49"/>
      <c r="B27" s="54"/>
      <c r="C27" s="149"/>
      <c r="D27" s="145" t="s">
        <v>279</v>
      </c>
      <c r="E27" s="257">
        <v>1</v>
      </c>
      <c r="F27" s="599">
        <v>2</v>
      </c>
      <c r="G27" s="600"/>
      <c r="H27" s="599">
        <v>3</v>
      </c>
      <c r="I27" s="600"/>
      <c r="J27" s="257">
        <v>4</v>
      </c>
      <c r="K27" s="257">
        <v>5</v>
      </c>
      <c r="L27" s="257">
        <v>6</v>
      </c>
      <c r="M27" s="257">
        <v>7</v>
      </c>
      <c r="N27" s="257">
        <v>8</v>
      </c>
      <c r="O27" s="257">
        <v>9</v>
      </c>
      <c r="P27" s="257">
        <v>10</v>
      </c>
      <c r="Q27" s="257">
        <v>11</v>
      </c>
      <c r="R27" s="258">
        <v>12</v>
      </c>
      <c r="S27" s="55"/>
      <c r="T27" s="159"/>
      <c r="U27" s="372"/>
      <c r="V27" s="370"/>
      <c r="W27" s="370"/>
      <c r="X27" s="482" t="s">
        <v>538</v>
      </c>
      <c r="Y27" s="497">
        <f>SUM(Y21:Y26)</f>
        <v>0</v>
      </c>
      <c r="Z27" s="490" t="s">
        <v>543</v>
      </c>
      <c r="AA27" s="483" t="s">
        <v>539</v>
      </c>
      <c r="AB27" s="497">
        <f>SUM(AB21:AB26)</f>
        <v>0</v>
      </c>
      <c r="AC27" s="499" t="s">
        <v>543</v>
      </c>
      <c r="AD27" s="81"/>
      <c r="AE27" s="48"/>
      <c r="AF27" s="48"/>
    </row>
    <row r="28" spans="1:32" ht="19.649999999999999" customHeight="1" x14ac:dyDescent="0.2">
      <c r="A28" s="49"/>
      <c r="B28" s="54"/>
      <c r="C28" s="149"/>
      <c r="D28" s="280" t="s">
        <v>280</v>
      </c>
      <c r="E28" s="281" t="s">
        <v>523</v>
      </c>
      <c r="F28" s="281"/>
      <c r="G28" s="281"/>
      <c r="H28" s="281"/>
      <c r="I28" s="281"/>
      <c r="J28" s="281"/>
      <c r="K28" s="281"/>
      <c r="L28" s="281"/>
      <c r="M28" s="281"/>
      <c r="N28" s="281"/>
      <c r="O28" s="281"/>
      <c r="P28" s="281"/>
      <c r="Q28" s="281"/>
      <c r="R28" s="281"/>
      <c r="S28" s="282"/>
      <c r="T28" s="283"/>
      <c r="U28" s="372"/>
      <c r="V28" s="370"/>
      <c r="W28" s="370"/>
      <c r="X28" s="485" t="s">
        <v>395</v>
      </c>
      <c r="Y28" s="498">
        <f>COUNTIF('大会申込一覧表(印刷して提出)'!$J$17:$O$66,入力注意事項!$X28)</f>
        <v>0</v>
      </c>
      <c r="Z28" s="462" t="s">
        <v>543</v>
      </c>
      <c r="AA28" s="486" t="s">
        <v>432</v>
      </c>
      <c r="AB28" s="498">
        <f>COUNTIF('大会申込一覧表(印刷して提出)'!$J$17:$O$66,入力注意事項!$AA28)</f>
        <v>0</v>
      </c>
      <c r="AC28" s="500" t="s">
        <v>543</v>
      </c>
      <c r="AD28" s="81"/>
      <c r="AE28" s="48"/>
      <c r="AF28" s="48"/>
    </row>
    <row r="29" spans="1:32" ht="19.649999999999999" customHeight="1" x14ac:dyDescent="0.2">
      <c r="A29" s="49"/>
      <c r="B29" s="49"/>
      <c r="C29" s="149"/>
      <c r="D29" s="284" t="s">
        <v>281</v>
      </c>
      <c r="E29" s="285" t="s">
        <v>526</v>
      </c>
      <c r="F29" s="285"/>
      <c r="G29" s="285"/>
      <c r="H29" s="285"/>
      <c r="I29" s="285"/>
      <c r="J29" s="285"/>
      <c r="K29" s="285"/>
      <c r="L29" s="285"/>
      <c r="M29" s="285"/>
      <c r="N29" s="285"/>
      <c r="O29" s="285"/>
      <c r="P29" s="285"/>
      <c r="Q29" s="285"/>
      <c r="R29" s="285"/>
      <c r="S29" s="286"/>
      <c r="T29" s="283"/>
      <c r="U29" s="372"/>
      <c r="V29" s="370"/>
      <c r="W29" s="370"/>
      <c r="X29" s="534"/>
      <c r="Y29" s="535">
        <f>ROUNDUP(Y28/6,0)</f>
        <v>0</v>
      </c>
      <c r="Z29" s="473"/>
      <c r="AA29" s="473"/>
      <c r="AB29" s="510">
        <f>ROUNDUP(AB28/6,0)</f>
        <v>0</v>
      </c>
      <c r="AC29" s="473"/>
      <c r="AD29" s="81"/>
      <c r="AE29" s="48"/>
      <c r="AF29" s="48"/>
    </row>
    <row r="30" spans="1:32" ht="19.649999999999999" customHeight="1" x14ac:dyDescent="0.2">
      <c r="A30" s="49"/>
      <c r="B30" s="49"/>
      <c r="C30" s="149"/>
      <c r="D30" s="284" t="s">
        <v>282</v>
      </c>
      <c r="E30" s="285" t="s">
        <v>524</v>
      </c>
      <c r="F30" s="285"/>
      <c r="G30" s="285"/>
      <c r="H30" s="285"/>
      <c r="I30" s="285"/>
      <c r="J30" s="285"/>
      <c r="K30" s="287"/>
      <c r="L30" s="288"/>
      <c r="M30" s="285"/>
      <c r="N30" s="285"/>
      <c r="O30" s="285"/>
      <c r="P30" s="285"/>
      <c r="Q30" s="285"/>
      <c r="R30" s="285"/>
      <c r="S30" s="286"/>
      <c r="T30" s="283"/>
      <c r="U30" s="370"/>
      <c r="V30" s="370"/>
      <c r="W30" s="370"/>
      <c r="X30" s="663" t="s">
        <v>540</v>
      </c>
      <c r="Y30" s="664"/>
      <c r="Z30" s="665"/>
      <c r="AA30" s="505" t="s">
        <v>560</v>
      </c>
      <c r="AB30" s="506"/>
      <c r="AC30" s="507"/>
      <c r="AD30" s="81"/>
      <c r="AE30" s="48"/>
      <c r="AF30" s="48"/>
    </row>
    <row r="31" spans="1:32" ht="19.649999999999999" customHeight="1" x14ac:dyDescent="0.2">
      <c r="A31" s="49"/>
      <c r="B31" s="49"/>
      <c r="C31" s="149"/>
      <c r="D31" s="284" t="s">
        <v>283</v>
      </c>
      <c r="E31" s="285" t="s">
        <v>525</v>
      </c>
      <c r="F31" s="285"/>
      <c r="G31" s="285"/>
      <c r="H31" s="285"/>
      <c r="I31" s="285"/>
      <c r="J31" s="285"/>
      <c r="K31" s="287"/>
      <c r="L31" s="288"/>
      <c r="M31" s="285"/>
      <c r="N31" s="285"/>
      <c r="O31" s="285"/>
      <c r="P31" s="285"/>
      <c r="Q31" s="285"/>
      <c r="R31" s="285"/>
      <c r="S31" s="286"/>
      <c r="T31" s="283"/>
      <c r="U31" s="370"/>
      <c r="V31" s="370"/>
      <c r="W31" s="370"/>
      <c r="X31" s="536" t="s">
        <v>541</v>
      </c>
      <c r="Y31" s="537">
        <f>Y19+AB19</f>
        <v>0</v>
      </c>
      <c r="Z31" s="503" t="s">
        <v>543</v>
      </c>
      <c r="AA31" s="502" t="s">
        <v>561</v>
      </c>
      <c r="AB31" s="504"/>
      <c r="AC31" s="508"/>
      <c r="AD31" s="81"/>
      <c r="AE31" s="48"/>
      <c r="AF31" s="48"/>
    </row>
    <row r="32" spans="1:32" ht="19.649999999999999" customHeight="1" x14ac:dyDescent="0.2">
      <c r="A32" s="49"/>
      <c r="B32" s="49"/>
      <c r="C32" s="149"/>
      <c r="D32" s="284" t="s">
        <v>284</v>
      </c>
      <c r="E32" s="285" t="s">
        <v>277</v>
      </c>
      <c r="F32" s="285"/>
      <c r="G32" s="285"/>
      <c r="H32" s="285"/>
      <c r="I32" s="285"/>
      <c r="J32" s="285"/>
      <c r="K32" s="287"/>
      <c r="L32" s="288"/>
      <c r="M32" s="285"/>
      <c r="N32" s="285"/>
      <c r="O32" s="285"/>
      <c r="P32" s="285"/>
      <c r="Q32" s="285"/>
      <c r="R32" s="285"/>
      <c r="S32" s="286"/>
      <c r="T32" s="283"/>
      <c r="U32" s="370"/>
      <c r="V32" s="370"/>
      <c r="W32" s="370"/>
      <c r="X32" s="538" t="s">
        <v>542</v>
      </c>
      <c r="Y32" s="539">
        <f>Y27+AB27</f>
        <v>0</v>
      </c>
      <c r="Z32" s="514" t="s">
        <v>543</v>
      </c>
      <c r="AA32" s="502" t="s">
        <v>562</v>
      </c>
      <c r="AB32" s="504"/>
      <c r="AC32" s="508"/>
      <c r="AD32" s="81"/>
      <c r="AE32" s="48"/>
      <c r="AF32" s="48"/>
    </row>
    <row r="33" spans="1:32" ht="19.649999999999999" customHeight="1" x14ac:dyDescent="0.2">
      <c r="A33" s="49"/>
      <c r="B33" s="49"/>
      <c r="C33" s="149"/>
      <c r="D33" s="284" t="s">
        <v>285</v>
      </c>
      <c r="E33" s="285" t="s">
        <v>527</v>
      </c>
      <c r="F33" s="285"/>
      <c r="G33" s="285"/>
      <c r="H33" s="285"/>
      <c r="I33" s="285"/>
      <c r="J33" s="285"/>
      <c r="K33" s="287"/>
      <c r="L33" s="288"/>
      <c r="M33" s="285"/>
      <c r="N33" s="285"/>
      <c r="O33" s="285"/>
      <c r="P33" s="285"/>
      <c r="Q33" s="285"/>
      <c r="R33" s="285"/>
      <c r="S33" s="286"/>
      <c r="T33" s="283"/>
      <c r="U33" s="370"/>
      <c r="V33" s="370"/>
      <c r="W33" s="370"/>
      <c r="X33" s="540" t="s">
        <v>544</v>
      </c>
      <c r="Y33" s="541"/>
      <c r="Z33" s="515"/>
      <c r="AA33" s="516"/>
      <c r="AB33" s="517"/>
      <c r="AC33" s="518"/>
      <c r="AD33" s="81"/>
      <c r="AE33" s="48"/>
      <c r="AF33" s="48"/>
    </row>
    <row r="34" spans="1:32" ht="19.649999999999999" customHeight="1" x14ac:dyDescent="0.2">
      <c r="A34" s="49"/>
      <c r="B34" s="49"/>
      <c r="C34" s="149"/>
      <c r="D34" s="284" t="s">
        <v>286</v>
      </c>
      <c r="E34" s="285" t="s">
        <v>528</v>
      </c>
      <c r="F34" s="285"/>
      <c r="G34" s="285"/>
      <c r="H34" s="285"/>
      <c r="I34" s="285"/>
      <c r="J34" s="285"/>
      <c r="K34" s="285"/>
      <c r="L34" s="285"/>
      <c r="M34" s="285"/>
      <c r="N34" s="285"/>
      <c r="O34" s="285"/>
      <c r="P34" s="285"/>
      <c r="Q34" s="285"/>
      <c r="R34" s="285"/>
      <c r="S34" s="374"/>
      <c r="T34" s="283"/>
      <c r="U34" s="370"/>
      <c r="V34" s="370"/>
      <c r="W34" s="370"/>
      <c r="X34" s="50"/>
      <c r="Y34" s="51"/>
      <c r="Z34" s="50"/>
      <c r="AA34" s="49"/>
      <c r="AB34" s="463"/>
      <c r="AC34" s="49"/>
      <c r="AD34" s="81"/>
      <c r="AE34" s="48"/>
      <c r="AF34" s="48"/>
    </row>
    <row r="35" spans="1:32" ht="19.649999999999999" customHeight="1" x14ac:dyDescent="0.2">
      <c r="A35" s="49"/>
      <c r="B35" s="49"/>
      <c r="C35" s="149"/>
      <c r="D35" s="284" t="s">
        <v>287</v>
      </c>
      <c r="E35" s="285" t="s">
        <v>529</v>
      </c>
      <c r="F35" s="285"/>
      <c r="G35" s="285"/>
      <c r="H35" s="285"/>
      <c r="I35" s="285"/>
      <c r="J35" s="285"/>
      <c r="K35" s="285"/>
      <c r="L35" s="285"/>
      <c r="M35" s="285"/>
      <c r="N35" s="285"/>
      <c r="O35" s="285"/>
      <c r="P35" s="285"/>
      <c r="Q35" s="285"/>
      <c r="R35" s="285"/>
      <c r="S35" s="374"/>
      <c r="T35" s="283"/>
      <c r="U35" s="370"/>
      <c r="V35" s="370"/>
      <c r="W35" s="370"/>
      <c r="X35" s="84" t="s">
        <v>264</v>
      </c>
      <c r="Y35" s="415"/>
      <c r="Z35" s="85"/>
      <c r="AA35" s="511" t="s">
        <v>374</v>
      </c>
      <c r="AB35" s="415"/>
      <c r="AC35" s="85"/>
      <c r="AD35" s="81"/>
      <c r="AE35" s="48"/>
      <c r="AF35" s="48"/>
    </row>
    <row r="36" spans="1:32" ht="19.649999999999999" customHeight="1" x14ac:dyDescent="0.2">
      <c r="A36" s="49"/>
      <c r="B36" s="49"/>
      <c r="C36" s="149"/>
      <c r="D36" s="284" t="s">
        <v>288</v>
      </c>
      <c r="E36" s="285" t="s">
        <v>529</v>
      </c>
      <c r="F36" s="285"/>
      <c r="G36" s="285"/>
      <c r="H36" s="285"/>
      <c r="I36" s="285"/>
      <c r="J36" s="285"/>
      <c r="K36" s="285"/>
      <c r="L36" s="285"/>
      <c r="M36" s="285"/>
      <c r="N36" s="285"/>
      <c r="O36" s="285"/>
      <c r="P36" s="285"/>
      <c r="Q36" s="285"/>
      <c r="R36" s="285"/>
      <c r="S36" s="374"/>
      <c r="T36" s="283"/>
      <c r="U36" s="370"/>
      <c r="V36" s="370"/>
      <c r="W36" s="370"/>
      <c r="X36" s="86" t="s">
        <v>265</v>
      </c>
      <c r="Y36" s="587">
        <f>Y31*400+Y29*800</f>
        <v>0</v>
      </c>
      <c r="Z36" s="588"/>
      <c r="AA36" s="416" t="s">
        <v>546</v>
      </c>
      <c r="AB36" s="474">
        <f>IF('大会申込一覧表(印刷して提出)'!N11="","",'大会申込一覧表(印刷して提出)'!N11)</f>
        <v>0</v>
      </c>
      <c r="AC36" s="475"/>
      <c r="AD36" s="81"/>
      <c r="AE36" s="48"/>
      <c r="AF36" s="48"/>
    </row>
    <row r="37" spans="1:32" ht="19.649999999999999" customHeight="1" x14ac:dyDescent="0.2">
      <c r="A37" s="49"/>
      <c r="B37" s="49"/>
      <c r="C37" s="149"/>
      <c r="D37" s="284" t="s">
        <v>289</v>
      </c>
      <c r="E37" s="285" t="s">
        <v>529</v>
      </c>
      <c r="F37" s="285"/>
      <c r="G37" s="285"/>
      <c r="H37" s="285"/>
      <c r="I37" s="285"/>
      <c r="J37" s="285"/>
      <c r="K37" s="285"/>
      <c r="L37" s="285"/>
      <c r="M37" s="285"/>
      <c r="N37" s="285"/>
      <c r="O37" s="285"/>
      <c r="P37" s="285"/>
      <c r="Q37" s="285"/>
      <c r="R37" s="285"/>
      <c r="S37" s="374"/>
      <c r="T37" s="283"/>
      <c r="U37" s="370"/>
      <c r="V37" s="370"/>
      <c r="W37" s="370"/>
      <c r="X37" s="87" t="s">
        <v>266</v>
      </c>
      <c r="Y37" s="589">
        <f>Y32*400+AB29*800</f>
        <v>0</v>
      </c>
      <c r="Z37" s="590"/>
      <c r="AA37" s="417" t="s">
        <v>547</v>
      </c>
      <c r="AB37" s="476">
        <f>IF('大会申込一覧表(印刷して提出)'!O11="","",'大会申込一覧表(印刷して提出)'!O11)</f>
        <v>0</v>
      </c>
      <c r="AC37" s="477"/>
      <c r="AD37" s="81"/>
      <c r="AE37" s="48"/>
      <c r="AF37" s="48"/>
    </row>
    <row r="38" spans="1:32" ht="19.649999999999999" customHeight="1" x14ac:dyDescent="0.2">
      <c r="A38" s="49"/>
      <c r="B38" s="49"/>
      <c r="C38" s="175"/>
      <c r="D38" s="284" t="s">
        <v>290</v>
      </c>
      <c r="E38" s="285" t="s">
        <v>530</v>
      </c>
      <c r="F38" s="285"/>
      <c r="G38" s="285"/>
      <c r="H38" s="285"/>
      <c r="I38" s="285"/>
      <c r="J38" s="285"/>
      <c r="K38" s="285"/>
      <c r="L38" s="285"/>
      <c r="M38" s="285"/>
      <c r="N38" s="285"/>
      <c r="O38" s="285"/>
      <c r="P38" s="285"/>
      <c r="Q38" s="285"/>
      <c r="R38" s="285"/>
      <c r="S38" s="374"/>
      <c r="T38" s="283"/>
      <c r="U38" s="370"/>
      <c r="V38" s="370"/>
      <c r="W38" s="370"/>
      <c r="X38" s="88" t="s">
        <v>267</v>
      </c>
      <c r="Y38" s="591">
        <f>Y36+Y37</f>
        <v>0</v>
      </c>
      <c r="Z38" s="592"/>
      <c r="AA38" s="139"/>
      <c r="AB38" s="478"/>
      <c r="AC38" s="479"/>
      <c r="AD38" s="49"/>
      <c r="AE38" s="48"/>
      <c r="AF38" s="48"/>
    </row>
    <row r="39" spans="1:32" ht="19.649999999999999" customHeight="1" x14ac:dyDescent="0.2">
      <c r="A39" s="49"/>
      <c r="B39" s="49"/>
      <c r="C39" s="175"/>
      <c r="D39" s="284" t="s">
        <v>291</v>
      </c>
      <c r="E39" s="285" t="s">
        <v>531</v>
      </c>
      <c r="F39" s="285"/>
      <c r="G39" s="285"/>
      <c r="H39" s="285"/>
      <c r="I39" s="285"/>
      <c r="J39" s="285"/>
      <c r="K39" s="285"/>
      <c r="L39" s="285"/>
      <c r="M39" s="285"/>
      <c r="N39" s="285"/>
      <c r="O39" s="285"/>
      <c r="P39" s="285"/>
      <c r="Q39" s="285"/>
      <c r="R39" s="285"/>
      <c r="S39" s="374"/>
      <c r="T39" s="283"/>
      <c r="U39" s="370"/>
      <c r="V39" s="370"/>
      <c r="W39" s="370"/>
      <c r="X39" s="77"/>
      <c r="Y39" s="83"/>
      <c r="Z39" s="77"/>
      <c r="AA39" s="81"/>
      <c r="AB39" s="466"/>
      <c r="AC39" s="81"/>
      <c r="AD39" s="49"/>
      <c r="AE39" s="48"/>
      <c r="AF39" s="48"/>
    </row>
    <row r="40" spans="1:32" ht="19.649999999999999" customHeight="1" x14ac:dyDescent="0.2">
      <c r="A40" s="49"/>
      <c r="B40" s="49"/>
      <c r="C40" s="149"/>
      <c r="D40" s="289" t="s">
        <v>292</v>
      </c>
      <c r="E40" s="297" t="s">
        <v>532</v>
      </c>
      <c r="F40" s="297"/>
      <c r="G40" s="297"/>
      <c r="H40" s="297"/>
      <c r="I40" s="297"/>
      <c r="J40" s="297"/>
      <c r="K40" s="297"/>
      <c r="L40" s="297"/>
      <c r="M40" s="297"/>
      <c r="N40" s="297"/>
      <c r="O40" s="297"/>
      <c r="P40" s="297"/>
      <c r="Q40" s="297"/>
      <c r="R40" s="297"/>
      <c r="S40" s="375"/>
      <c r="T40" s="283"/>
      <c r="U40" s="370"/>
      <c r="V40" s="370"/>
      <c r="W40" s="370"/>
      <c r="X40" s="50"/>
      <c r="Y40" s="51"/>
      <c r="Z40" s="50"/>
      <c r="AA40" s="49"/>
      <c r="AB40" s="463"/>
      <c r="AC40" s="49"/>
      <c r="AD40" s="49"/>
      <c r="AE40" s="48"/>
      <c r="AF40" s="48"/>
    </row>
    <row r="41" spans="1:32" ht="19.649999999999999" customHeight="1" x14ac:dyDescent="0.2">
      <c r="A41" s="49"/>
      <c r="B41" s="49"/>
      <c r="C41" s="149"/>
      <c r="D41" s="52"/>
      <c r="E41" s="52"/>
      <c r="F41" s="52"/>
      <c r="G41" s="52"/>
      <c r="H41" s="52"/>
      <c r="I41" s="52"/>
      <c r="J41" s="52"/>
      <c r="K41" s="52"/>
      <c r="L41" s="52"/>
      <c r="M41" s="52"/>
      <c r="N41" s="52"/>
      <c r="O41" s="52"/>
      <c r="P41" s="52"/>
      <c r="Q41" s="52"/>
      <c r="R41" s="52"/>
      <c r="S41" s="310"/>
      <c r="T41" s="159"/>
      <c r="U41" s="370"/>
      <c r="V41" s="370"/>
      <c r="W41" s="370"/>
      <c r="X41" s="50"/>
      <c r="Y41" s="51"/>
      <c r="Z41" s="50"/>
      <c r="AA41" s="49"/>
      <c r="AB41" s="463"/>
      <c r="AC41" s="49"/>
      <c r="AD41" s="49"/>
      <c r="AE41" s="48"/>
      <c r="AF41" s="48"/>
    </row>
    <row r="42" spans="1:32" ht="19.649999999999999" customHeight="1" x14ac:dyDescent="0.2">
      <c r="A42" s="49"/>
      <c r="B42" s="49"/>
      <c r="C42" s="149"/>
      <c r="D42" s="52"/>
      <c r="E42" s="52"/>
      <c r="F42" s="52"/>
      <c r="G42" s="52"/>
      <c r="H42" s="52"/>
      <c r="I42" s="52"/>
      <c r="J42" s="52"/>
      <c r="K42" s="52"/>
      <c r="L42" s="52"/>
      <c r="M42" s="52"/>
      <c r="N42" s="52"/>
      <c r="O42" s="52"/>
      <c r="P42" s="52"/>
      <c r="Q42" s="52"/>
      <c r="R42" s="52"/>
      <c r="S42" s="310"/>
      <c r="T42" s="159"/>
      <c r="U42" s="370"/>
      <c r="V42" s="370"/>
      <c r="W42" s="370"/>
      <c r="X42" s="50"/>
      <c r="Y42" s="51"/>
      <c r="Z42" s="50"/>
      <c r="AA42" s="49"/>
      <c r="AB42" s="463"/>
      <c r="AC42" s="49"/>
      <c r="AD42" s="49"/>
      <c r="AE42" s="48"/>
      <c r="AF42" s="48"/>
    </row>
    <row r="43" spans="1:32" ht="19.649999999999999" customHeight="1" x14ac:dyDescent="0.2">
      <c r="A43" s="49"/>
      <c r="B43" s="49"/>
      <c r="C43" s="149"/>
      <c r="D43" s="52"/>
      <c r="E43" s="52"/>
      <c r="F43" s="52"/>
      <c r="G43" s="52"/>
      <c r="H43" s="52"/>
      <c r="I43" s="52"/>
      <c r="J43" s="52"/>
      <c r="K43" s="52"/>
      <c r="L43" s="52"/>
      <c r="M43" s="52"/>
      <c r="N43" s="52"/>
      <c r="O43" s="52"/>
      <c r="P43" s="52"/>
      <c r="Q43" s="52"/>
      <c r="R43" s="52"/>
      <c r="S43" s="310"/>
      <c r="T43" s="159"/>
      <c r="U43" s="370"/>
      <c r="V43" s="370"/>
      <c r="W43" s="370"/>
      <c r="X43" s="50"/>
      <c r="Y43" s="51"/>
      <c r="Z43" s="50"/>
      <c r="AA43" s="49"/>
      <c r="AB43" s="463"/>
      <c r="AC43" s="49"/>
      <c r="AD43" s="49"/>
      <c r="AE43" s="48"/>
      <c r="AF43" s="48"/>
    </row>
    <row r="44" spans="1:32" ht="19.649999999999999" customHeight="1" x14ac:dyDescent="0.2">
      <c r="A44" s="49"/>
      <c r="B44" s="49"/>
      <c r="C44" s="149"/>
      <c r="D44" s="52"/>
      <c r="E44" s="52"/>
      <c r="F44" s="52"/>
      <c r="G44" s="52"/>
      <c r="H44" s="52"/>
      <c r="I44" s="52"/>
      <c r="J44" s="52"/>
      <c r="K44" s="52"/>
      <c r="L44" s="52"/>
      <c r="M44" s="52"/>
      <c r="N44" s="52"/>
      <c r="O44" s="52"/>
      <c r="P44" s="52"/>
      <c r="Q44" s="52"/>
      <c r="R44" s="52"/>
      <c r="S44" s="310"/>
      <c r="T44" s="159"/>
      <c r="U44" s="370"/>
      <c r="V44" s="370"/>
      <c r="W44" s="370"/>
      <c r="X44" s="50"/>
      <c r="Y44" s="51"/>
      <c r="Z44" s="50"/>
      <c r="AA44" s="49"/>
      <c r="AB44" s="463"/>
      <c r="AC44" s="49"/>
      <c r="AD44" s="49"/>
      <c r="AE44" s="48"/>
      <c r="AF44" s="48"/>
    </row>
    <row r="45" spans="1:32" ht="19.649999999999999" customHeight="1" x14ac:dyDescent="0.2">
      <c r="A45" s="49"/>
      <c r="B45" s="49"/>
      <c r="C45" s="149"/>
      <c r="D45" s="52"/>
      <c r="E45" s="52"/>
      <c r="F45" s="52"/>
      <c r="G45" s="52"/>
      <c r="H45" s="52"/>
      <c r="I45" s="52"/>
      <c r="J45" s="52"/>
      <c r="K45" s="52"/>
      <c r="L45" s="52"/>
      <c r="M45" s="52"/>
      <c r="N45" s="52"/>
      <c r="O45" s="52"/>
      <c r="P45" s="52"/>
      <c r="Q45" s="52"/>
      <c r="R45" s="52"/>
      <c r="S45" s="310"/>
      <c r="T45" s="159"/>
      <c r="U45" s="370"/>
      <c r="V45" s="370"/>
      <c r="W45" s="370"/>
      <c r="X45" s="50"/>
      <c r="Y45" s="51"/>
      <c r="Z45" s="50"/>
      <c r="AA45" s="49"/>
      <c r="AB45" s="463"/>
      <c r="AC45" s="49"/>
      <c r="AD45" s="49"/>
      <c r="AE45" s="48"/>
      <c r="AF45" s="48"/>
    </row>
    <row r="46" spans="1:32" ht="19.649999999999999" customHeight="1" x14ac:dyDescent="0.2">
      <c r="A46" s="49"/>
      <c r="B46" s="49"/>
      <c r="C46" s="149"/>
      <c r="D46" s="52"/>
      <c r="E46" s="52"/>
      <c r="F46" s="52"/>
      <c r="G46" s="52"/>
      <c r="H46" s="52"/>
      <c r="I46" s="52"/>
      <c r="J46" s="52"/>
      <c r="K46" s="52"/>
      <c r="L46" s="52"/>
      <c r="M46" s="52"/>
      <c r="N46" s="52"/>
      <c r="O46" s="52"/>
      <c r="P46" s="52"/>
      <c r="Q46" s="52"/>
      <c r="R46" s="52"/>
      <c r="S46" s="310"/>
      <c r="T46" s="159"/>
      <c r="U46" s="370"/>
      <c r="V46" s="370"/>
      <c r="W46" s="370"/>
      <c r="X46" s="50"/>
      <c r="Y46" s="51"/>
      <c r="Z46" s="50"/>
      <c r="AA46" s="49"/>
      <c r="AB46" s="463"/>
      <c r="AC46" s="49"/>
      <c r="AD46" s="49"/>
      <c r="AE46" s="48"/>
      <c r="AF46" s="48"/>
    </row>
    <row r="47" spans="1:32" ht="19.649999999999999" customHeight="1" x14ac:dyDescent="0.2">
      <c r="A47" s="49"/>
      <c r="B47" s="49"/>
      <c r="C47" s="149"/>
      <c r="D47" s="298" t="s">
        <v>278</v>
      </c>
      <c r="E47" s="299"/>
      <c r="F47" s="299"/>
      <c r="G47" s="299"/>
      <c r="H47" s="299"/>
      <c r="I47" s="299"/>
      <c r="J47" s="299"/>
      <c r="K47" s="299"/>
      <c r="L47" s="299"/>
      <c r="M47" s="299"/>
      <c r="N47" s="299"/>
      <c r="O47" s="299"/>
      <c r="P47" s="299"/>
      <c r="Q47" s="299"/>
      <c r="R47" s="299"/>
      <c r="S47" s="376"/>
      <c r="T47" s="159"/>
      <c r="U47" s="370"/>
      <c r="V47" s="370"/>
      <c r="W47" s="370"/>
      <c r="X47" s="50"/>
      <c r="Y47" s="51"/>
      <c r="Z47" s="50"/>
      <c r="AA47" s="49"/>
      <c r="AB47" s="463"/>
      <c r="AC47" s="49"/>
      <c r="AD47" s="49"/>
      <c r="AE47" s="48"/>
      <c r="AF47" s="48"/>
    </row>
    <row r="48" spans="1:32" ht="19.649999999999999" customHeight="1" x14ac:dyDescent="0.2">
      <c r="A48" s="49"/>
      <c r="B48" s="49"/>
      <c r="C48" s="149"/>
      <c r="D48" s="300" t="s">
        <v>298</v>
      </c>
      <c r="E48" s="301" t="s">
        <v>301</v>
      </c>
      <c r="F48" s="301"/>
      <c r="G48" s="301"/>
      <c r="H48" s="301"/>
      <c r="I48" s="301"/>
      <c r="J48" s="301"/>
      <c r="K48" s="301"/>
      <c r="L48" s="301"/>
      <c r="M48" s="301"/>
      <c r="N48" s="301"/>
      <c r="O48" s="301"/>
      <c r="P48" s="301"/>
      <c r="Q48" s="301"/>
      <c r="R48" s="301"/>
      <c r="S48" s="377"/>
      <c r="T48" s="159"/>
      <c r="U48" s="370"/>
      <c r="V48" s="370"/>
      <c r="W48" s="370"/>
      <c r="X48" s="50"/>
      <c r="Y48" s="51"/>
      <c r="Z48" s="50"/>
      <c r="AA48" s="49"/>
      <c r="AB48" s="463"/>
      <c r="AC48" s="49"/>
      <c r="AD48" s="49"/>
      <c r="AE48" s="48"/>
      <c r="AF48" s="48"/>
    </row>
    <row r="49" spans="1:32" ht="19.649999999999999" customHeight="1" x14ac:dyDescent="0.2">
      <c r="A49" s="49"/>
      <c r="B49" s="49"/>
      <c r="C49" s="149"/>
      <c r="D49" s="302" t="s">
        <v>299</v>
      </c>
      <c r="E49" s="303" t="s">
        <v>361</v>
      </c>
      <c r="F49" s="303"/>
      <c r="G49" s="303"/>
      <c r="H49" s="303"/>
      <c r="I49" s="303"/>
      <c r="J49" s="303"/>
      <c r="K49" s="303"/>
      <c r="L49" s="303"/>
      <c r="M49" s="303"/>
      <c r="N49" s="303"/>
      <c r="O49" s="303"/>
      <c r="P49" s="303"/>
      <c r="Q49" s="303"/>
      <c r="R49" s="303"/>
      <c r="S49" s="378"/>
      <c r="T49" s="159"/>
      <c r="U49" s="370"/>
      <c r="V49" s="370"/>
      <c r="W49" s="370"/>
      <c r="X49" s="50"/>
      <c r="Y49" s="51"/>
      <c r="Z49" s="50"/>
      <c r="AA49" s="49"/>
      <c r="AB49" s="463"/>
      <c r="AC49" s="49"/>
      <c r="AD49" s="49"/>
      <c r="AE49" s="48"/>
      <c r="AF49" s="48"/>
    </row>
    <row r="50" spans="1:32" ht="19.649999999999999" customHeight="1" x14ac:dyDescent="0.2">
      <c r="A50" s="49"/>
      <c r="B50" s="49"/>
      <c r="C50" s="149"/>
      <c r="D50" s="304" t="s">
        <v>300</v>
      </c>
      <c r="E50" s="305" t="s">
        <v>302</v>
      </c>
      <c r="F50" s="305"/>
      <c r="G50" s="305"/>
      <c r="H50" s="305"/>
      <c r="I50" s="305"/>
      <c r="J50" s="305"/>
      <c r="K50" s="305"/>
      <c r="L50" s="305"/>
      <c r="M50" s="305"/>
      <c r="N50" s="305"/>
      <c r="O50" s="305"/>
      <c r="P50" s="305"/>
      <c r="Q50" s="305"/>
      <c r="R50" s="305"/>
      <c r="S50" s="379"/>
      <c r="T50" s="159"/>
      <c r="U50" s="370"/>
      <c r="V50" s="370"/>
      <c r="W50" s="370"/>
      <c r="X50" s="50"/>
      <c r="Y50" s="51"/>
      <c r="Z50" s="50"/>
      <c r="AA50" s="49"/>
      <c r="AB50" s="463"/>
      <c r="AC50" s="49"/>
      <c r="AD50" s="49"/>
      <c r="AE50" s="48"/>
      <c r="AF50" s="48"/>
    </row>
    <row r="51" spans="1:32" ht="19.649999999999999" customHeight="1" x14ac:dyDescent="0.2">
      <c r="A51" s="49"/>
      <c r="B51" s="49"/>
      <c r="C51" s="149"/>
      <c r="D51" s="306"/>
      <c r="E51" s="307" t="s">
        <v>294</v>
      </c>
      <c r="F51" s="307"/>
      <c r="G51" s="307"/>
      <c r="H51" s="307"/>
      <c r="I51" s="307"/>
      <c r="J51" s="307"/>
      <c r="K51" s="307"/>
      <c r="L51" s="307"/>
      <c r="M51" s="307"/>
      <c r="N51" s="307"/>
      <c r="O51" s="307"/>
      <c r="P51" s="307"/>
      <c r="Q51" s="307"/>
      <c r="R51" s="307"/>
      <c r="S51" s="380"/>
      <c r="T51" s="159"/>
      <c r="U51" s="370"/>
      <c r="V51" s="370"/>
      <c r="W51" s="370"/>
      <c r="X51" s="50"/>
      <c r="Y51" s="51"/>
      <c r="Z51" s="50"/>
      <c r="AA51" s="49"/>
      <c r="AB51" s="463"/>
      <c r="AC51" s="49"/>
      <c r="AD51" s="49"/>
      <c r="AE51" s="48"/>
      <c r="AF51" s="48"/>
    </row>
    <row r="52" spans="1:32" ht="19.649999999999999" customHeight="1" x14ac:dyDescent="0.2">
      <c r="A52" s="49"/>
      <c r="B52" s="49"/>
      <c r="C52" s="149"/>
      <c r="D52" s="306"/>
      <c r="E52" s="307" t="s">
        <v>295</v>
      </c>
      <c r="F52" s="307"/>
      <c r="G52" s="307"/>
      <c r="H52" s="307"/>
      <c r="I52" s="307"/>
      <c r="J52" s="307"/>
      <c r="K52" s="307"/>
      <c r="L52" s="307"/>
      <c r="M52" s="307"/>
      <c r="N52" s="307"/>
      <c r="O52" s="307"/>
      <c r="P52" s="307"/>
      <c r="Q52" s="307"/>
      <c r="R52" s="307"/>
      <c r="S52" s="380"/>
      <c r="T52" s="159"/>
      <c r="U52" s="370"/>
      <c r="V52" s="370"/>
      <c r="W52" s="370"/>
      <c r="X52" s="50"/>
      <c r="Y52" s="51"/>
      <c r="Z52" s="50"/>
      <c r="AA52" s="49"/>
      <c r="AB52" s="463"/>
      <c r="AC52" s="49"/>
      <c r="AD52" s="49"/>
      <c r="AE52" s="48"/>
      <c r="AF52" s="48"/>
    </row>
    <row r="53" spans="1:32" ht="19.649999999999999" customHeight="1" x14ac:dyDescent="0.2">
      <c r="A53" s="49"/>
      <c r="B53" s="49"/>
      <c r="C53" s="149"/>
      <c r="D53" s="306"/>
      <c r="E53" s="307" t="s">
        <v>359</v>
      </c>
      <c r="F53" s="307"/>
      <c r="G53" s="307"/>
      <c r="H53" s="307"/>
      <c r="I53" s="307"/>
      <c r="J53" s="307"/>
      <c r="K53" s="307"/>
      <c r="L53" s="307"/>
      <c r="M53" s="307"/>
      <c r="N53" s="307"/>
      <c r="O53" s="307"/>
      <c r="P53" s="307"/>
      <c r="Q53" s="307"/>
      <c r="R53" s="307"/>
      <c r="S53" s="380"/>
      <c r="T53" s="159"/>
      <c r="U53" s="370"/>
      <c r="V53" s="370"/>
      <c r="W53" s="370"/>
      <c r="X53" s="50"/>
      <c r="Y53" s="51"/>
      <c r="Z53" s="50"/>
      <c r="AA53" s="49"/>
      <c r="AB53" s="463"/>
      <c r="AC53" s="49"/>
      <c r="AD53" s="49"/>
      <c r="AE53" s="48"/>
      <c r="AF53" s="48"/>
    </row>
    <row r="54" spans="1:32" ht="19.649999999999999" customHeight="1" x14ac:dyDescent="0.2">
      <c r="A54" s="49"/>
      <c r="B54" s="49"/>
      <c r="C54" s="149"/>
      <c r="D54" s="306"/>
      <c r="E54" s="307" t="s">
        <v>296</v>
      </c>
      <c r="F54" s="307"/>
      <c r="G54" s="307"/>
      <c r="H54" s="307"/>
      <c r="I54" s="307"/>
      <c r="J54" s="307"/>
      <c r="K54" s="307"/>
      <c r="L54" s="307"/>
      <c r="M54" s="307"/>
      <c r="N54" s="307"/>
      <c r="O54" s="307"/>
      <c r="P54" s="307"/>
      <c r="Q54" s="307"/>
      <c r="R54" s="307"/>
      <c r="S54" s="380"/>
      <c r="T54" s="159"/>
      <c r="U54" s="370"/>
      <c r="V54" s="370"/>
      <c r="W54" s="370"/>
      <c r="X54" s="50"/>
      <c r="Y54" s="51"/>
      <c r="Z54" s="50"/>
      <c r="AA54" s="49"/>
      <c r="AB54" s="463"/>
      <c r="AC54" s="49"/>
      <c r="AD54" s="49"/>
      <c r="AE54" s="48"/>
      <c r="AF54" s="48"/>
    </row>
    <row r="55" spans="1:32" ht="19.649999999999999" customHeight="1" x14ac:dyDescent="0.2">
      <c r="A55" s="49"/>
      <c r="B55" s="49"/>
      <c r="C55" s="149"/>
      <c r="D55" s="306"/>
      <c r="E55" s="307" t="s">
        <v>293</v>
      </c>
      <c r="F55" s="307"/>
      <c r="G55" s="307"/>
      <c r="H55" s="307"/>
      <c r="I55" s="307"/>
      <c r="J55" s="307"/>
      <c r="K55" s="307"/>
      <c r="L55" s="307"/>
      <c r="M55" s="307"/>
      <c r="N55" s="307"/>
      <c r="O55" s="307"/>
      <c r="P55" s="307"/>
      <c r="Q55" s="307"/>
      <c r="R55" s="307"/>
      <c r="S55" s="380"/>
      <c r="T55" s="159"/>
      <c r="U55" s="370"/>
      <c r="V55" s="370"/>
      <c r="W55" s="370"/>
      <c r="X55" s="50"/>
      <c r="Y55" s="51"/>
      <c r="Z55" s="50"/>
      <c r="AA55" s="49"/>
      <c r="AB55" s="463"/>
      <c r="AC55" s="49"/>
      <c r="AD55" s="49"/>
      <c r="AE55" s="48"/>
      <c r="AF55" s="48"/>
    </row>
    <row r="56" spans="1:32" ht="19.649999999999999" customHeight="1" x14ac:dyDescent="0.2">
      <c r="A56" s="49"/>
      <c r="B56" s="49"/>
      <c r="C56" s="149"/>
      <c r="D56" s="308" t="s">
        <v>297</v>
      </c>
      <c r="E56" s="309" t="s">
        <v>314</v>
      </c>
      <c r="F56" s="309"/>
      <c r="G56" s="309"/>
      <c r="H56" s="309"/>
      <c r="I56" s="309"/>
      <c r="J56" s="309"/>
      <c r="K56" s="309"/>
      <c r="L56" s="309"/>
      <c r="M56" s="309"/>
      <c r="N56" s="309"/>
      <c r="O56" s="309"/>
      <c r="P56" s="309"/>
      <c r="Q56" s="309"/>
      <c r="R56" s="309"/>
      <c r="S56" s="381"/>
      <c r="T56" s="159"/>
      <c r="U56" s="370"/>
      <c r="V56" s="370"/>
      <c r="W56" s="370"/>
      <c r="X56" s="50"/>
      <c r="Y56" s="51"/>
      <c r="Z56" s="50"/>
      <c r="AA56" s="49"/>
      <c r="AB56" s="463"/>
      <c r="AC56" s="49"/>
      <c r="AD56" s="49"/>
      <c r="AE56" s="48"/>
      <c r="AF56" s="48"/>
    </row>
    <row r="57" spans="1:32" ht="19.649999999999999" customHeight="1" thickBot="1" x14ac:dyDescent="0.25">
      <c r="A57" s="49"/>
      <c r="B57" s="49"/>
      <c r="C57" s="151"/>
      <c r="D57" s="160"/>
      <c r="E57" s="160"/>
      <c r="F57" s="160"/>
      <c r="G57" s="160"/>
      <c r="H57" s="160"/>
      <c r="I57" s="160"/>
      <c r="J57" s="160"/>
      <c r="K57" s="161"/>
      <c r="L57" s="161"/>
      <c r="M57" s="161"/>
      <c r="N57" s="161"/>
      <c r="O57" s="161"/>
      <c r="P57" s="161"/>
      <c r="Q57" s="161"/>
      <c r="R57" s="161"/>
      <c r="S57" s="162"/>
      <c r="T57" s="163"/>
      <c r="U57" s="370"/>
      <c r="V57" s="370"/>
      <c r="W57" s="370"/>
      <c r="X57" s="50"/>
      <c r="Y57" s="51"/>
      <c r="Z57" s="50"/>
      <c r="AA57" s="49"/>
      <c r="AB57" s="463"/>
      <c r="AC57" s="49"/>
      <c r="AD57" s="49"/>
      <c r="AE57" s="48"/>
      <c r="AF57" s="48"/>
    </row>
    <row r="58" spans="1:32" ht="19.649999999999999" customHeight="1" x14ac:dyDescent="0.2">
      <c r="A58" s="49"/>
      <c r="B58" s="49"/>
      <c r="C58" s="49"/>
      <c r="D58" s="49"/>
      <c r="E58" s="49"/>
      <c r="F58" s="49"/>
      <c r="G58" s="49"/>
      <c r="H58" s="49"/>
      <c r="I58" s="49"/>
      <c r="J58" s="49"/>
      <c r="K58" s="49"/>
      <c r="L58" s="49"/>
      <c r="M58" s="49"/>
      <c r="N58" s="49"/>
      <c r="O58" s="49"/>
      <c r="P58" s="49"/>
      <c r="Q58" s="49"/>
      <c r="R58" s="49"/>
      <c r="S58" s="55"/>
      <c r="T58" s="50"/>
      <c r="U58" s="370"/>
      <c r="V58" s="370"/>
      <c r="W58" s="370"/>
      <c r="X58" s="50"/>
      <c r="Y58" s="51"/>
      <c r="Z58" s="50"/>
      <c r="AA58" s="49"/>
      <c r="AB58" s="463"/>
      <c r="AC58" s="49"/>
      <c r="AD58" s="49"/>
      <c r="AE58" s="48"/>
      <c r="AF58" s="48"/>
    </row>
    <row r="59" spans="1:32" x14ac:dyDescent="0.2">
      <c r="A59" s="48"/>
      <c r="B59" s="48"/>
      <c r="C59" s="48"/>
      <c r="D59" s="48"/>
      <c r="E59" s="48"/>
      <c r="F59" s="48"/>
      <c r="G59" s="48"/>
      <c r="H59" s="48"/>
      <c r="I59" s="48"/>
      <c r="J59" s="48"/>
      <c r="K59" s="48"/>
      <c r="L59" s="48"/>
      <c r="M59" s="48"/>
      <c r="N59" s="48"/>
      <c r="O59" s="48"/>
      <c r="P59" s="48"/>
      <c r="Q59" s="48"/>
      <c r="R59" s="48"/>
      <c r="S59" s="528"/>
      <c r="T59" s="528"/>
      <c r="U59" s="382"/>
      <c r="V59" s="382"/>
      <c r="W59" s="382"/>
      <c r="X59" s="528"/>
      <c r="Y59" s="529"/>
      <c r="Z59" s="528"/>
      <c r="AA59" s="48"/>
      <c r="AB59" s="530"/>
      <c r="AC59" s="48"/>
      <c r="AD59" s="48"/>
      <c r="AE59" s="48"/>
      <c r="AF59" s="48"/>
    </row>
    <row r="60" spans="1:32" x14ac:dyDescent="0.2">
      <c r="A60" s="48"/>
      <c r="B60" s="48"/>
      <c r="C60" s="48"/>
      <c r="D60" s="48"/>
      <c r="E60" s="48"/>
      <c r="F60" s="48"/>
      <c r="G60" s="48"/>
      <c r="H60" s="48"/>
      <c r="I60" s="48"/>
      <c r="J60" s="48"/>
      <c r="K60" s="48"/>
      <c r="L60" s="48"/>
      <c r="M60" s="48"/>
      <c r="N60" s="48"/>
      <c r="O60" s="48"/>
      <c r="P60" s="48"/>
      <c r="Q60" s="48"/>
      <c r="R60" s="48"/>
      <c r="S60" s="528"/>
      <c r="T60" s="528"/>
      <c r="U60" s="382"/>
      <c r="V60" s="382"/>
      <c r="W60" s="382"/>
      <c r="X60" s="528"/>
      <c r="Y60" s="529"/>
      <c r="Z60" s="528"/>
      <c r="AA60" s="48"/>
      <c r="AB60" s="530"/>
      <c r="AC60" s="48"/>
      <c r="AD60" s="48"/>
      <c r="AE60" s="48"/>
      <c r="AF60" s="48"/>
    </row>
    <row r="61" spans="1:32" x14ac:dyDescent="0.2">
      <c r="A61" s="48"/>
      <c r="B61" s="48"/>
      <c r="C61" s="48"/>
      <c r="D61" s="48"/>
      <c r="E61" s="48"/>
      <c r="F61" s="48"/>
      <c r="G61" s="48"/>
      <c r="H61" s="48"/>
      <c r="I61" s="48"/>
      <c r="J61" s="48"/>
      <c r="K61" s="48"/>
      <c r="L61" s="48"/>
      <c r="M61" s="48"/>
      <c r="N61" s="48"/>
      <c r="O61" s="48"/>
      <c r="P61" s="48"/>
      <c r="Q61" s="48"/>
      <c r="R61" s="48"/>
      <c r="S61" s="528"/>
      <c r="T61" s="528"/>
      <c r="U61" s="382"/>
      <c r="V61" s="382"/>
      <c r="W61" s="382"/>
      <c r="X61" s="528"/>
      <c r="Y61" s="529"/>
      <c r="Z61" s="528"/>
      <c r="AA61" s="48"/>
      <c r="AB61" s="530"/>
      <c r="AC61" s="48"/>
      <c r="AD61" s="48"/>
      <c r="AE61" s="48"/>
      <c r="AF61" s="48"/>
    </row>
    <row r="62" spans="1:32" x14ac:dyDescent="0.2">
      <c r="A62" s="48"/>
      <c r="B62" s="48"/>
      <c r="C62" s="48"/>
      <c r="D62" s="48"/>
      <c r="E62" s="48"/>
      <c r="F62" s="48"/>
      <c r="G62" s="48"/>
      <c r="H62" s="48"/>
      <c r="I62" s="48"/>
      <c r="J62" s="48"/>
      <c r="K62" s="48"/>
      <c r="L62" s="48"/>
      <c r="M62" s="48"/>
      <c r="N62" s="48"/>
      <c r="O62" s="48"/>
      <c r="P62" s="48"/>
      <c r="Q62" s="48"/>
      <c r="R62" s="48"/>
      <c r="S62" s="528"/>
      <c r="T62" s="528"/>
      <c r="U62" s="382"/>
      <c r="V62" s="382"/>
      <c r="W62" s="382"/>
      <c r="X62" s="528"/>
      <c r="Y62" s="529"/>
      <c r="Z62" s="528"/>
      <c r="AA62" s="48"/>
      <c r="AB62" s="530"/>
      <c r="AC62" s="48"/>
      <c r="AD62" s="48"/>
      <c r="AE62" s="48"/>
      <c r="AF62" s="48"/>
    </row>
    <row r="63" spans="1:32" x14ac:dyDescent="0.2">
      <c r="A63" s="48"/>
      <c r="B63" s="48"/>
      <c r="C63" s="48"/>
      <c r="D63" s="48"/>
      <c r="E63" s="48"/>
      <c r="F63" s="48"/>
      <c r="G63" s="48"/>
      <c r="H63" s="48"/>
      <c r="I63" s="48"/>
      <c r="J63" s="48"/>
      <c r="K63" s="48"/>
      <c r="L63" s="48"/>
      <c r="M63" s="48"/>
      <c r="N63" s="48"/>
      <c r="O63" s="48"/>
      <c r="P63" s="48"/>
      <c r="Q63" s="48"/>
      <c r="R63" s="48"/>
      <c r="S63" s="528"/>
      <c r="T63" s="528"/>
      <c r="U63" s="382"/>
      <c r="V63" s="382"/>
      <c r="W63" s="382"/>
      <c r="X63" s="528"/>
      <c r="Y63" s="529"/>
      <c r="Z63" s="528"/>
      <c r="AA63" s="48"/>
      <c r="AB63" s="530"/>
      <c r="AC63" s="48"/>
      <c r="AD63" s="48"/>
      <c r="AE63" s="48"/>
      <c r="AF63" s="48"/>
    </row>
    <row r="64" spans="1:32" x14ac:dyDescent="0.2">
      <c r="A64" s="48"/>
      <c r="B64" s="48"/>
      <c r="C64" s="48"/>
      <c r="D64" s="48"/>
      <c r="E64" s="48"/>
      <c r="F64" s="48"/>
      <c r="G64" s="48"/>
      <c r="H64" s="48"/>
      <c r="I64" s="48"/>
      <c r="J64" s="48"/>
      <c r="K64" s="48"/>
      <c r="L64" s="48"/>
      <c r="M64" s="48"/>
      <c r="N64" s="48"/>
      <c r="O64" s="48"/>
      <c r="P64" s="48"/>
      <c r="Q64" s="48"/>
      <c r="R64" s="48"/>
      <c r="S64" s="528"/>
      <c r="T64" s="528"/>
      <c r="U64" s="382"/>
      <c r="V64" s="382"/>
      <c r="W64" s="382"/>
      <c r="X64" s="528"/>
      <c r="Y64" s="529"/>
      <c r="Z64" s="528"/>
      <c r="AA64" s="48"/>
      <c r="AB64" s="530"/>
      <c r="AC64" s="48"/>
      <c r="AD64" s="48"/>
      <c r="AE64" s="48"/>
      <c r="AF64" s="48"/>
    </row>
    <row r="65" spans="1:32" x14ac:dyDescent="0.2">
      <c r="A65" s="48"/>
      <c r="B65" s="48"/>
      <c r="C65" s="48"/>
      <c r="D65" s="48"/>
      <c r="E65" s="48"/>
      <c r="F65" s="48"/>
      <c r="G65" s="48"/>
      <c r="H65" s="48"/>
      <c r="I65" s="48"/>
      <c r="J65" s="48"/>
      <c r="K65" s="48"/>
      <c r="L65" s="48"/>
      <c r="M65" s="48"/>
      <c r="N65" s="48"/>
      <c r="O65" s="48"/>
      <c r="P65" s="48"/>
      <c r="Q65" s="48"/>
      <c r="R65" s="48"/>
      <c r="S65" s="528"/>
      <c r="T65" s="528"/>
      <c r="U65" s="382"/>
      <c r="V65" s="382"/>
      <c r="W65" s="382"/>
      <c r="X65" s="528"/>
      <c r="Y65" s="529"/>
      <c r="Z65" s="528"/>
      <c r="AA65" s="48"/>
      <c r="AB65" s="530"/>
      <c r="AC65" s="48"/>
      <c r="AD65" s="48"/>
      <c r="AE65" s="48"/>
      <c r="AF65" s="48"/>
    </row>
    <row r="66" spans="1:32" x14ac:dyDescent="0.2">
      <c r="A66" s="48"/>
      <c r="B66" s="48"/>
      <c r="C66" s="48"/>
      <c r="D66" s="48"/>
      <c r="E66" s="48"/>
      <c r="F66" s="48"/>
      <c r="G66" s="48"/>
      <c r="H66" s="48"/>
      <c r="I66" s="48"/>
      <c r="J66" s="48"/>
      <c r="K66" s="48"/>
      <c r="L66" s="48"/>
      <c r="M66" s="48"/>
      <c r="N66" s="48"/>
      <c r="O66" s="48"/>
      <c r="P66" s="48"/>
      <c r="Q66" s="48"/>
      <c r="R66" s="48"/>
      <c r="S66" s="528"/>
      <c r="T66" s="528"/>
      <c r="U66" s="382"/>
      <c r="V66" s="382"/>
      <c r="W66" s="382"/>
      <c r="X66" s="528"/>
      <c r="Y66" s="529"/>
      <c r="Z66" s="528"/>
      <c r="AA66" s="48"/>
      <c r="AB66" s="530"/>
      <c r="AC66" s="48"/>
      <c r="AD66" s="48"/>
      <c r="AE66" s="48"/>
      <c r="AF66" s="48"/>
    </row>
    <row r="67" spans="1:32" x14ac:dyDescent="0.2">
      <c r="A67" s="48"/>
      <c r="B67" s="48"/>
      <c r="C67" s="48"/>
      <c r="D67" s="48"/>
      <c r="E67" s="48"/>
      <c r="F67" s="48"/>
      <c r="G67" s="48"/>
      <c r="H67" s="48"/>
      <c r="I67" s="48"/>
      <c r="J67" s="48"/>
      <c r="K67" s="48"/>
      <c r="L67" s="48"/>
      <c r="M67" s="48"/>
      <c r="N67" s="48"/>
      <c r="O67" s="48"/>
      <c r="P67" s="48"/>
      <c r="Q67" s="48"/>
      <c r="R67" s="48"/>
      <c r="S67" s="528"/>
      <c r="T67" s="528"/>
      <c r="U67" s="382"/>
      <c r="V67" s="382"/>
      <c r="W67" s="382"/>
      <c r="X67" s="528"/>
      <c r="Y67" s="529"/>
      <c r="Z67" s="528"/>
      <c r="AA67" s="48"/>
      <c r="AB67" s="530"/>
      <c r="AC67" s="48"/>
      <c r="AD67" s="48"/>
      <c r="AE67" s="48"/>
      <c r="AF67" s="48"/>
    </row>
    <row r="68" spans="1:32" x14ac:dyDescent="0.2">
      <c r="A68" s="48"/>
      <c r="B68" s="48"/>
      <c r="C68" s="48"/>
      <c r="D68" s="48"/>
      <c r="E68" s="48"/>
      <c r="F68" s="48"/>
      <c r="G68" s="48"/>
      <c r="H68" s="48"/>
      <c r="I68" s="48"/>
      <c r="J68" s="48"/>
      <c r="K68" s="48"/>
      <c r="L68" s="48"/>
      <c r="M68" s="48"/>
      <c r="N68" s="48"/>
      <c r="O68" s="48"/>
      <c r="P68" s="48"/>
      <c r="Q68" s="48"/>
      <c r="R68" s="48"/>
      <c r="S68" s="528"/>
      <c r="T68" s="528"/>
      <c r="U68" s="382"/>
      <c r="V68" s="382"/>
      <c r="W68" s="382"/>
      <c r="X68" s="528"/>
      <c r="Y68" s="529"/>
      <c r="Z68" s="528"/>
      <c r="AA68" s="48"/>
      <c r="AB68" s="530"/>
      <c r="AC68" s="48"/>
      <c r="AD68" s="48"/>
      <c r="AE68" s="48"/>
      <c r="AF68" s="48"/>
    </row>
    <row r="69" spans="1:32" x14ac:dyDescent="0.2">
      <c r="A69" s="48"/>
      <c r="B69" s="48"/>
      <c r="C69" s="48"/>
      <c r="D69" s="48"/>
      <c r="E69" s="48"/>
      <c r="F69" s="48"/>
      <c r="G69" s="48"/>
      <c r="H69" s="48"/>
      <c r="I69" s="48"/>
      <c r="J69" s="48"/>
      <c r="K69" s="48"/>
      <c r="L69" s="48"/>
      <c r="M69" s="48"/>
      <c r="N69" s="48"/>
      <c r="O69" s="48"/>
      <c r="P69" s="48"/>
      <c r="Q69" s="48"/>
      <c r="R69" s="48"/>
      <c r="S69" s="528"/>
      <c r="T69" s="528"/>
      <c r="U69" s="382"/>
      <c r="V69" s="382"/>
      <c r="W69" s="382"/>
      <c r="X69" s="528"/>
      <c r="Y69" s="529"/>
      <c r="Z69" s="528"/>
      <c r="AA69" s="48"/>
      <c r="AB69" s="530"/>
      <c r="AC69" s="48"/>
      <c r="AD69" s="48"/>
      <c r="AE69" s="48"/>
      <c r="AF69" s="48"/>
    </row>
    <row r="70" spans="1:32" x14ac:dyDescent="0.2">
      <c r="A70" s="48"/>
      <c r="B70" s="48"/>
      <c r="C70" s="48"/>
      <c r="D70" s="48"/>
      <c r="E70" s="48"/>
      <c r="F70" s="48"/>
      <c r="G70" s="48"/>
      <c r="H70" s="48"/>
      <c r="I70" s="48"/>
      <c r="J70" s="48"/>
      <c r="K70" s="48"/>
      <c r="L70" s="48"/>
      <c r="M70" s="48"/>
      <c r="N70" s="48"/>
      <c r="O70" s="48"/>
      <c r="P70" s="48"/>
      <c r="Q70" s="48"/>
      <c r="R70" s="48"/>
      <c r="S70" s="528"/>
      <c r="T70" s="528"/>
      <c r="U70" s="382"/>
      <c r="V70" s="382"/>
      <c r="W70" s="382"/>
      <c r="X70" s="528"/>
      <c r="Y70" s="529"/>
      <c r="Z70" s="528"/>
      <c r="AA70" s="48"/>
      <c r="AB70" s="530"/>
      <c r="AC70" s="48"/>
      <c r="AD70" s="48"/>
      <c r="AE70" s="48"/>
      <c r="AF70" s="48"/>
    </row>
    <row r="71" spans="1:32" x14ac:dyDescent="0.2">
      <c r="A71" s="48"/>
      <c r="B71" s="48"/>
      <c r="C71" s="48"/>
      <c r="D71" s="48"/>
      <c r="E71" s="48"/>
      <c r="F71" s="48"/>
      <c r="G71" s="48"/>
      <c r="H71" s="48"/>
      <c r="I71" s="48"/>
      <c r="J71" s="48"/>
      <c r="K71" s="48"/>
      <c r="L71" s="48"/>
      <c r="M71" s="48"/>
      <c r="N71" s="48"/>
      <c r="O71" s="48"/>
      <c r="P71" s="48"/>
      <c r="Q71" s="48"/>
      <c r="R71" s="48"/>
      <c r="S71" s="528"/>
      <c r="T71" s="528"/>
      <c r="U71" s="382"/>
      <c r="V71" s="382"/>
      <c r="W71" s="382"/>
      <c r="X71" s="528"/>
      <c r="Y71" s="529"/>
      <c r="Z71" s="528"/>
      <c r="AA71" s="48"/>
      <c r="AB71" s="530"/>
      <c r="AC71" s="48"/>
      <c r="AD71" s="48"/>
      <c r="AE71" s="48"/>
      <c r="AF71" s="48"/>
    </row>
    <row r="72" spans="1:32" x14ac:dyDescent="0.2">
      <c r="A72" s="48"/>
      <c r="B72" s="48"/>
      <c r="C72" s="48"/>
      <c r="D72" s="48"/>
      <c r="E72" s="48"/>
      <c r="F72" s="48"/>
      <c r="G72" s="48"/>
      <c r="H72" s="48"/>
      <c r="I72" s="48"/>
      <c r="J72" s="48"/>
      <c r="K72" s="48"/>
      <c r="L72" s="48"/>
      <c r="M72" s="48"/>
      <c r="N72" s="48"/>
      <c r="O72" s="48"/>
      <c r="P72" s="48"/>
      <c r="Q72" s="48"/>
      <c r="R72" s="48"/>
      <c r="S72" s="528"/>
      <c r="T72" s="528"/>
      <c r="U72" s="382"/>
      <c r="V72" s="382"/>
      <c r="W72" s="382"/>
      <c r="X72" s="528"/>
      <c r="Y72" s="529"/>
      <c r="Z72" s="528"/>
      <c r="AA72" s="48"/>
      <c r="AB72" s="530"/>
      <c r="AC72" s="48"/>
      <c r="AD72" s="48"/>
      <c r="AE72" s="48"/>
      <c r="AF72" s="48"/>
    </row>
    <row r="73" spans="1:32" x14ac:dyDescent="0.2">
      <c r="A73" s="48"/>
      <c r="B73" s="48"/>
      <c r="C73" s="48"/>
      <c r="D73" s="48"/>
      <c r="E73" s="48"/>
      <c r="F73" s="48"/>
      <c r="G73" s="48"/>
      <c r="H73" s="48"/>
      <c r="I73" s="48"/>
      <c r="J73" s="48"/>
      <c r="K73" s="48"/>
      <c r="L73" s="48"/>
      <c r="M73" s="48"/>
      <c r="N73" s="48"/>
      <c r="O73" s="48"/>
      <c r="P73" s="48"/>
      <c r="Q73" s="48"/>
      <c r="R73" s="48"/>
      <c r="S73" s="528"/>
      <c r="T73" s="528"/>
      <c r="U73" s="382"/>
      <c r="V73" s="382"/>
      <c r="W73" s="382"/>
      <c r="X73" s="528"/>
      <c r="Y73" s="529"/>
      <c r="Z73" s="528"/>
      <c r="AA73" s="48"/>
      <c r="AB73" s="530"/>
      <c r="AC73" s="48"/>
      <c r="AD73" s="48"/>
      <c r="AE73" s="48"/>
      <c r="AF73" s="48"/>
    </row>
    <row r="74" spans="1:32" x14ac:dyDescent="0.2">
      <c r="A74" s="48"/>
      <c r="B74" s="48"/>
      <c r="C74" s="48"/>
      <c r="D74" s="48"/>
      <c r="E74" s="48"/>
      <c r="F74" s="48"/>
      <c r="G74" s="48"/>
      <c r="H74" s="48"/>
      <c r="I74" s="48"/>
      <c r="J74" s="48"/>
      <c r="K74" s="48"/>
      <c r="L74" s="48"/>
      <c r="M74" s="48"/>
      <c r="N74" s="48"/>
      <c r="O74" s="48"/>
      <c r="P74" s="48"/>
      <c r="Q74" s="48"/>
      <c r="R74" s="48"/>
      <c r="S74" s="528"/>
      <c r="T74" s="528"/>
      <c r="U74" s="382"/>
      <c r="V74" s="382"/>
      <c r="W74" s="382"/>
      <c r="X74" s="528"/>
      <c r="Y74" s="529"/>
      <c r="Z74" s="528"/>
      <c r="AA74" s="48"/>
      <c r="AB74" s="530"/>
      <c r="AC74" s="48"/>
      <c r="AD74" s="48"/>
      <c r="AE74" s="48"/>
      <c r="AF74" s="48"/>
    </row>
    <row r="75" spans="1:32" x14ac:dyDescent="0.2">
      <c r="A75" s="48"/>
      <c r="B75" s="48"/>
      <c r="C75" s="48"/>
      <c r="D75" s="48"/>
      <c r="E75" s="48"/>
      <c r="F75" s="48"/>
      <c r="G75" s="48"/>
      <c r="H75" s="48"/>
      <c r="I75" s="48"/>
      <c r="J75" s="48"/>
      <c r="K75" s="48"/>
      <c r="L75" s="48"/>
      <c r="M75" s="48"/>
      <c r="N75" s="48"/>
      <c r="O75" s="48"/>
      <c r="P75" s="48"/>
      <c r="Q75" s="48"/>
      <c r="R75" s="48"/>
      <c r="S75" s="528"/>
      <c r="T75" s="528"/>
      <c r="U75" s="382"/>
      <c r="V75" s="382"/>
      <c r="W75" s="382"/>
      <c r="X75" s="528"/>
      <c r="Y75" s="529"/>
      <c r="Z75" s="528"/>
      <c r="AA75" s="48"/>
      <c r="AB75" s="530"/>
      <c r="AC75" s="48"/>
      <c r="AD75" s="48"/>
      <c r="AE75" s="48"/>
      <c r="AF75" s="48"/>
    </row>
    <row r="76" spans="1:32" x14ac:dyDescent="0.2">
      <c r="A76" s="48"/>
      <c r="B76" s="48"/>
      <c r="C76" s="48"/>
      <c r="D76" s="48"/>
      <c r="E76" s="48"/>
      <c r="F76" s="48"/>
      <c r="G76" s="48"/>
      <c r="H76" s="48"/>
      <c r="I76" s="48"/>
      <c r="J76" s="48"/>
      <c r="K76" s="48"/>
      <c r="L76" s="48"/>
      <c r="M76" s="48"/>
      <c r="N76" s="48"/>
      <c r="O76" s="48"/>
      <c r="P76" s="48"/>
      <c r="Q76" s="48"/>
      <c r="R76" s="48"/>
      <c r="S76" s="528"/>
      <c r="T76" s="528"/>
      <c r="U76" s="382"/>
      <c r="V76" s="382"/>
      <c r="W76" s="382"/>
      <c r="X76" s="528"/>
      <c r="Y76" s="529"/>
      <c r="Z76" s="528"/>
      <c r="AA76" s="48"/>
      <c r="AB76" s="530"/>
      <c r="AC76" s="48"/>
      <c r="AD76" s="48"/>
      <c r="AE76" s="48"/>
      <c r="AF76" s="48"/>
    </row>
    <row r="77" spans="1:32" x14ac:dyDescent="0.2">
      <c r="A77" s="48"/>
      <c r="B77" s="48"/>
      <c r="C77" s="48"/>
      <c r="D77" s="48"/>
      <c r="E77" s="48"/>
      <c r="F77" s="48"/>
      <c r="G77" s="48"/>
      <c r="H77" s="48"/>
      <c r="I77" s="48"/>
      <c r="J77" s="48"/>
      <c r="K77" s="48"/>
      <c r="L77" s="48"/>
      <c r="M77" s="48"/>
      <c r="N77" s="48"/>
      <c r="O77" s="48"/>
      <c r="P77" s="48"/>
      <c r="Q77" s="48"/>
      <c r="R77" s="48"/>
      <c r="S77" s="528"/>
      <c r="T77" s="528"/>
      <c r="U77" s="382"/>
      <c r="V77" s="382"/>
      <c r="W77" s="382"/>
      <c r="X77" s="528"/>
      <c r="Y77" s="529"/>
      <c r="Z77" s="528"/>
      <c r="AA77" s="48"/>
      <c r="AB77" s="530"/>
      <c r="AC77" s="48"/>
      <c r="AD77" s="48"/>
      <c r="AE77" s="48"/>
      <c r="AF77" s="48"/>
    </row>
    <row r="78" spans="1:32" x14ac:dyDescent="0.2">
      <c r="A78" s="48"/>
      <c r="B78" s="48"/>
      <c r="C78" s="48"/>
      <c r="D78" s="48"/>
      <c r="E78" s="48"/>
      <c r="F78" s="48"/>
      <c r="G78" s="48"/>
      <c r="H78" s="48"/>
      <c r="I78" s="48"/>
      <c r="J78" s="48"/>
      <c r="K78" s="48"/>
      <c r="L78" s="48"/>
      <c r="M78" s="48"/>
      <c r="N78" s="48"/>
      <c r="O78" s="48"/>
      <c r="P78" s="48"/>
      <c r="Q78" s="48"/>
      <c r="R78" s="48"/>
      <c r="S78" s="528"/>
      <c r="T78" s="528"/>
      <c r="U78" s="382"/>
      <c r="V78" s="382"/>
      <c r="W78" s="382"/>
      <c r="X78" s="528"/>
      <c r="Y78" s="529"/>
      <c r="Z78" s="528"/>
      <c r="AA78" s="48"/>
      <c r="AB78" s="530"/>
      <c r="AC78" s="48"/>
      <c r="AD78" s="48"/>
      <c r="AE78" s="48"/>
      <c r="AF78" s="48"/>
    </row>
    <row r="79" spans="1:32" x14ac:dyDescent="0.2">
      <c r="A79" s="48"/>
      <c r="B79" s="48"/>
      <c r="C79" s="48"/>
      <c r="D79" s="48"/>
      <c r="E79" s="48"/>
      <c r="F79" s="48"/>
      <c r="G79" s="48"/>
      <c r="H79" s="48"/>
      <c r="I79" s="48"/>
      <c r="J79" s="48"/>
      <c r="K79" s="48"/>
      <c r="L79" s="48"/>
      <c r="M79" s="48"/>
      <c r="N79" s="48"/>
      <c r="O79" s="48"/>
      <c r="P79" s="48"/>
      <c r="Q79" s="48"/>
      <c r="R79" s="48"/>
      <c r="S79" s="528"/>
      <c r="T79" s="528"/>
      <c r="U79" s="382"/>
      <c r="V79" s="382"/>
      <c r="W79" s="382"/>
      <c r="X79" s="528"/>
      <c r="Y79" s="529"/>
      <c r="Z79" s="528"/>
      <c r="AA79" s="48"/>
      <c r="AB79" s="530"/>
      <c r="AC79" s="48"/>
      <c r="AD79" s="48"/>
      <c r="AE79" s="48"/>
      <c r="AF79" s="48"/>
    </row>
    <row r="80" spans="1:32" x14ac:dyDescent="0.2">
      <c r="A80" s="48"/>
      <c r="B80" s="48"/>
      <c r="C80" s="48"/>
      <c r="D80" s="48"/>
      <c r="E80" s="48"/>
      <c r="F80" s="48"/>
      <c r="G80" s="48"/>
      <c r="H80" s="48"/>
      <c r="I80" s="48"/>
      <c r="J80" s="48"/>
      <c r="K80" s="48"/>
      <c r="L80" s="48"/>
      <c r="M80" s="48"/>
      <c r="N80" s="48"/>
      <c r="O80" s="48"/>
      <c r="P80" s="48"/>
      <c r="Q80" s="48"/>
      <c r="R80" s="48"/>
      <c r="S80" s="528"/>
      <c r="T80" s="528"/>
      <c r="U80" s="382"/>
      <c r="V80" s="382"/>
      <c r="W80" s="382"/>
      <c r="X80" s="528"/>
      <c r="Y80" s="529"/>
      <c r="Z80" s="528"/>
      <c r="AA80" s="48"/>
      <c r="AB80" s="530"/>
      <c r="AC80" s="48"/>
      <c r="AD80" s="48"/>
      <c r="AE80" s="48"/>
      <c r="AF80" s="48"/>
    </row>
    <row r="81" spans="1:32" x14ac:dyDescent="0.2">
      <c r="A81" s="48"/>
      <c r="B81" s="48"/>
      <c r="C81" s="48"/>
      <c r="D81" s="48"/>
      <c r="E81" s="48"/>
      <c r="F81" s="48"/>
      <c r="G81" s="48"/>
      <c r="H81" s="48"/>
      <c r="I81" s="48"/>
      <c r="J81" s="48"/>
      <c r="K81" s="48"/>
      <c r="L81" s="48"/>
      <c r="M81" s="48"/>
      <c r="N81" s="48"/>
      <c r="O81" s="48"/>
      <c r="P81" s="48"/>
      <c r="Q81" s="48"/>
      <c r="R81" s="48"/>
      <c r="S81" s="528"/>
      <c r="T81" s="528"/>
      <c r="U81" s="382"/>
      <c r="V81" s="382"/>
      <c r="W81" s="382"/>
      <c r="X81" s="528"/>
      <c r="Y81" s="529"/>
      <c r="Z81" s="528"/>
      <c r="AA81" s="48"/>
      <c r="AB81" s="530"/>
      <c r="AC81" s="48"/>
      <c r="AD81" s="48"/>
      <c r="AE81" s="48"/>
      <c r="AF81" s="48"/>
    </row>
    <row r="82" spans="1:32" x14ac:dyDescent="0.2">
      <c r="A82" s="48"/>
      <c r="B82" s="48"/>
      <c r="C82" s="48"/>
      <c r="D82" s="48"/>
      <c r="E82" s="48"/>
      <c r="F82" s="48"/>
      <c r="G82" s="48"/>
      <c r="H82" s="48"/>
      <c r="I82" s="48"/>
      <c r="J82" s="48"/>
      <c r="K82" s="48"/>
      <c r="L82" s="48"/>
      <c r="M82" s="48"/>
      <c r="N82" s="48"/>
      <c r="O82" s="48"/>
      <c r="P82" s="48"/>
      <c r="Q82" s="48"/>
      <c r="R82" s="48"/>
      <c r="S82" s="528"/>
      <c r="T82" s="528"/>
      <c r="U82" s="382"/>
      <c r="V82" s="382"/>
      <c r="W82" s="382"/>
      <c r="X82" s="528"/>
      <c r="Y82" s="529"/>
      <c r="Z82" s="528"/>
      <c r="AA82" s="48"/>
      <c r="AB82" s="530"/>
      <c r="AC82" s="48"/>
      <c r="AD82" s="48"/>
      <c r="AE82" s="48"/>
      <c r="AF82" s="48"/>
    </row>
    <row r="83" spans="1:32" x14ac:dyDescent="0.2">
      <c r="A83" s="48"/>
      <c r="B83" s="48"/>
      <c r="C83" s="48"/>
      <c r="D83" s="48"/>
      <c r="E83" s="48"/>
      <c r="F83" s="48"/>
      <c r="G83" s="48"/>
      <c r="H83" s="48"/>
      <c r="I83" s="48"/>
      <c r="J83" s="48"/>
      <c r="K83" s="48"/>
      <c r="L83" s="48"/>
      <c r="M83" s="48"/>
      <c r="N83" s="48"/>
      <c r="O83" s="48"/>
      <c r="P83" s="48"/>
      <c r="Q83" s="48"/>
      <c r="R83" s="48"/>
      <c r="S83" s="528"/>
      <c r="T83" s="528"/>
      <c r="U83" s="382"/>
      <c r="V83" s="382"/>
      <c r="W83" s="382"/>
      <c r="X83" s="528"/>
      <c r="Y83" s="529"/>
      <c r="Z83" s="528"/>
      <c r="AA83" s="48"/>
      <c r="AB83" s="530"/>
      <c r="AC83" s="48"/>
      <c r="AD83" s="48"/>
      <c r="AE83" s="48"/>
      <c r="AF83" s="48"/>
    </row>
    <row r="84" spans="1:32" x14ac:dyDescent="0.2">
      <c r="A84" s="48"/>
      <c r="B84" s="48"/>
      <c r="C84" s="48"/>
      <c r="D84" s="48"/>
      <c r="E84" s="48"/>
      <c r="F84" s="48"/>
      <c r="G84" s="48"/>
      <c r="H84" s="48"/>
      <c r="I84" s="48"/>
      <c r="J84" s="48"/>
      <c r="K84" s="48"/>
      <c r="L84" s="48"/>
      <c r="M84" s="48"/>
      <c r="N84" s="48"/>
      <c r="O84" s="48"/>
      <c r="P84" s="48"/>
      <c r="Q84" s="48"/>
      <c r="R84" s="48"/>
      <c r="S84" s="528"/>
      <c r="T84" s="528"/>
      <c r="U84" s="382"/>
      <c r="V84" s="382"/>
      <c r="W84" s="382"/>
      <c r="X84" s="528"/>
      <c r="Y84" s="529"/>
      <c r="Z84" s="528"/>
      <c r="AA84" s="48"/>
      <c r="AB84" s="530"/>
      <c r="AC84" s="48"/>
      <c r="AD84" s="48"/>
      <c r="AE84" s="48"/>
      <c r="AF84" s="48"/>
    </row>
    <row r="85" spans="1:32" x14ac:dyDescent="0.2">
      <c r="A85" s="48"/>
      <c r="B85" s="48"/>
      <c r="C85" s="48"/>
      <c r="D85" s="48"/>
      <c r="E85" s="48"/>
      <c r="F85" s="48"/>
      <c r="G85" s="48"/>
      <c r="H85" s="48"/>
      <c r="I85" s="48"/>
      <c r="J85" s="48"/>
      <c r="K85" s="48"/>
      <c r="L85" s="48"/>
      <c r="M85" s="48"/>
      <c r="N85" s="48"/>
      <c r="O85" s="48"/>
      <c r="P85" s="48"/>
      <c r="Q85" s="48"/>
      <c r="R85" s="48"/>
      <c r="S85" s="528"/>
      <c r="T85" s="528"/>
      <c r="U85" s="382"/>
      <c r="V85" s="382"/>
      <c r="W85" s="382"/>
      <c r="X85" s="528"/>
      <c r="Y85" s="529"/>
      <c r="Z85" s="528"/>
      <c r="AA85" s="48"/>
      <c r="AB85" s="530"/>
      <c r="AC85" s="48"/>
      <c r="AD85" s="48"/>
      <c r="AE85" s="48"/>
      <c r="AF85" s="48"/>
    </row>
    <row r="86" spans="1:32" x14ac:dyDescent="0.2">
      <c r="A86" s="48"/>
      <c r="B86" s="48"/>
      <c r="C86" s="48"/>
      <c r="D86" s="48"/>
      <c r="E86" s="48"/>
      <c r="F86" s="48"/>
      <c r="G86" s="48"/>
      <c r="H86" s="48"/>
      <c r="I86" s="48"/>
      <c r="J86" s="48"/>
      <c r="K86" s="48"/>
      <c r="L86" s="48"/>
      <c r="M86" s="48"/>
      <c r="N86" s="48"/>
      <c r="O86" s="48"/>
      <c r="P86" s="48"/>
      <c r="Q86" s="48"/>
      <c r="R86" s="48"/>
      <c r="S86" s="528"/>
      <c r="T86" s="528"/>
      <c r="U86" s="382"/>
      <c r="V86" s="382"/>
      <c r="W86" s="382"/>
      <c r="X86" s="528"/>
      <c r="Y86" s="529"/>
      <c r="Z86" s="528"/>
      <c r="AA86" s="48"/>
      <c r="AB86" s="530"/>
      <c r="AC86" s="48"/>
      <c r="AD86" s="48"/>
      <c r="AE86" s="48"/>
      <c r="AF86" s="48"/>
    </row>
    <row r="87" spans="1:32" x14ac:dyDescent="0.2">
      <c r="A87" s="48"/>
      <c r="B87" s="48"/>
      <c r="C87" s="48"/>
      <c r="D87" s="48"/>
      <c r="E87" s="48"/>
      <c r="F87" s="48"/>
      <c r="G87" s="48"/>
      <c r="H87" s="48"/>
      <c r="I87" s="48"/>
      <c r="J87" s="48"/>
      <c r="K87" s="48"/>
      <c r="L87" s="48"/>
      <c r="M87" s="48"/>
      <c r="N87" s="48"/>
      <c r="O87" s="48"/>
      <c r="P87" s="48"/>
      <c r="Q87" s="48"/>
      <c r="R87" s="48"/>
      <c r="S87" s="528"/>
      <c r="T87" s="528"/>
      <c r="U87" s="382"/>
      <c r="V87" s="382"/>
      <c r="W87" s="382"/>
      <c r="X87" s="528"/>
      <c r="Y87" s="529"/>
      <c r="Z87" s="528"/>
      <c r="AA87" s="48"/>
      <c r="AB87" s="530"/>
      <c r="AC87" s="48"/>
      <c r="AD87" s="48"/>
      <c r="AE87" s="48"/>
      <c r="AF87" s="48"/>
    </row>
    <row r="88" spans="1:32" x14ac:dyDescent="0.2">
      <c r="A88" s="48"/>
      <c r="B88" s="48"/>
      <c r="C88" s="48"/>
      <c r="D88" s="48"/>
      <c r="E88" s="48"/>
      <c r="F88" s="48"/>
      <c r="G88" s="48"/>
      <c r="H88" s="48"/>
      <c r="I88" s="48"/>
      <c r="J88" s="48"/>
      <c r="K88" s="48"/>
      <c r="L88" s="48"/>
      <c r="M88" s="48"/>
      <c r="N88" s="48"/>
      <c r="O88" s="48"/>
      <c r="P88" s="48"/>
      <c r="Q88" s="48"/>
      <c r="R88" s="48"/>
      <c r="S88" s="528"/>
      <c r="T88" s="528"/>
      <c r="U88" s="382"/>
      <c r="V88" s="382"/>
      <c r="W88" s="382"/>
      <c r="X88" s="528"/>
      <c r="Y88" s="529"/>
      <c r="Z88" s="528"/>
      <c r="AA88" s="48"/>
      <c r="AB88" s="530"/>
      <c r="AC88" s="48"/>
      <c r="AD88" s="48"/>
      <c r="AE88" s="48"/>
      <c r="AF88" s="48"/>
    </row>
    <row r="89" spans="1:32" x14ac:dyDescent="0.2">
      <c r="A89" s="48"/>
      <c r="B89" s="48"/>
      <c r="C89" s="48"/>
      <c r="D89" s="48"/>
      <c r="E89" s="48"/>
      <c r="F89" s="48"/>
      <c r="G89" s="48"/>
      <c r="H89" s="48"/>
      <c r="I89" s="48"/>
      <c r="J89" s="48"/>
      <c r="K89" s="48"/>
      <c r="L89" s="48"/>
      <c r="M89" s="48"/>
      <c r="N89" s="48"/>
      <c r="O89" s="48"/>
      <c r="P89" s="48"/>
      <c r="Q89" s="48"/>
      <c r="R89" s="48"/>
      <c r="S89" s="528"/>
      <c r="T89" s="528"/>
      <c r="U89" s="382"/>
      <c r="V89" s="382"/>
      <c r="W89" s="382"/>
      <c r="X89" s="528"/>
      <c r="Y89" s="529"/>
      <c r="Z89" s="528"/>
      <c r="AA89" s="48"/>
      <c r="AB89" s="530"/>
      <c r="AC89" s="48"/>
      <c r="AD89" s="48"/>
      <c r="AE89" s="48"/>
      <c r="AF89" s="48"/>
    </row>
    <row r="90" spans="1:32" x14ac:dyDescent="0.2">
      <c r="A90" s="48"/>
      <c r="B90" s="48"/>
      <c r="C90" s="48"/>
      <c r="D90" s="48"/>
      <c r="E90" s="48"/>
      <c r="F90" s="48"/>
      <c r="G90" s="48"/>
      <c r="H90" s="48"/>
      <c r="I90" s="48"/>
      <c r="J90" s="48"/>
      <c r="K90" s="48"/>
      <c r="L90" s="48"/>
      <c r="M90" s="48"/>
      <c r="N90" s="48"/>
      <c r="O90" s="48"/>
      <c r="P90" s="48"/>
      <c r="Q90" s="48"/>
      <c r="R90" s="48"/>
      <c r="S90" s="528"/>
      <c r="T90" s="528"/>
      <c r="U90" s="382"/>
      <c r="V90" s="382"/>
      <c r="W90" s="382"/>
      <c r="X90" s="528"/>
      <c r="Y90" s="529"/>
      <c r="Z90" s="528"/>
      <c r="AA90" s="48"/>
      <c r="AB90" s="530"/>
      <c r="AC90" s="48"/>
      <c r="AD90" s="48"/>
      <c r="AE90" s="48"/>
      <c r="AF90" s="48"/>
    </row>
    <row r="91" spans="1:32" x14ac:dyDescent="0.2">
      <c r="A91" s="48"/>
      <c r="B91" s="48"/>
      <c r="C91" s="48"/>
      <c r="D91" s="48"/>
      <c r="E91" s="48"/>
      <c r="F91" s="48"/>
      <c r="G91" s="48"/>
      <c r="H91" s="48"/>
      <c r="I91" s="48"/>
      <c r="J91" s="48"/>
      <c r="K91" s="48"/>
      <c r="L91" s="48"/>
      <c r="M91" s="48"/>
      <c r="N91" s="48"/>
      <c r="O91" s="48"/>
      <c r="P91" s="48"/>
      <c r="Q91" s="48"/>
      <c r="R91" s="48"/>
      <c r="S91" s="528"/>
      <c r="T91" s="528"/>
      <c r="U91" s="382"/>
      <c r="V91" s="382"/>
      <c r="W91" s="382"/>
      <c r="X91" s="528"/>
      <c r="Y91" s="529"/>
      <c r="Z91" s="528"/>
      <c r="AA91" s="48"/>
      <c r="AB91" s="530"/>
      <c r="AC91" s="48"/>
      <c r="AD91" s="48"/>
      <c r="AE91" s="48"/>
      <c r="AF91" s="48"/>
    </row>
    <row r="92" spans="1:32" x14ac:dyDescent="0.2">
      <c r="A92" s="48"/>
      <c r="B92" s="48"/>
      <c r="C92" s="48"/>
      <c r="D92" s="48"/>
      <c r="E92" s="48"/>
      <c r="F92" s="48"/>
      <c r="G92" s="48"/>
      <c r="H92" s="48"/>
      <c r="I92" s="48"/>
      <c r="J92" s="48"/>
      <c r="K92" s="48"/>
      <c r="L92" s="48"/>
      <c r="M92" s="48"/>
      <c r="N92" s="48"/>
      <c r="O92" s="48"/>
      <c r="P92" s="48"/>
      <c r="Q92" s="48"/>
      <c r="R92" s="48"/>
      <c r="S92" s="528"/>
      <c r="T92" s="528"/>
      <c r="U92" s="382"/>
      <c r="V92" s="382"/>
      <c r="W92" s="382"/>
      <c r="X92" s="528"/>
      <c r="Y92" s="529"/>
      <c r="Z92" s="528"/>
      <c r="AA92" s="48"/>
      <c r="AB92" s="530"/>
      <c r="AC92" s="48"/>
      <c r="AD92" s="48"/>
      <c r="AE92" s="48"/>
      <c r="AF92" s="48"/>
    </row>
    <row r="93" spans="1:32" x14ac:dyDescent="0.2">
      <c r="A93" s="48"/>
      <c r="B93" s="48"/>
      <c r="C93" s="48"/>
      <c r="D93" s="48"/>
      <c r="E93" s="48"/>
      <c r="F93" s="48"/>
      <c r="G93" s="48"/>
      <c r="H93" s="48"/>
      <c r="I93" s="48"/>
      <c r="J93" s="48"/>
      <c r="K93" s="48"/>
      <c r="L93" s="48"/>
      <c r="M93" s="48"/>
      <c r="N93" s="48"/>
      <c r="O93" s="48"/>
      <c r="P93" s="48"/>
      <c r="Q93" s="48"/>
      <c r="R93" s="48"/>
      <c r="S93" s="528"/>
      <c r="T93" s="528"/>
      <c r="U93" s="382"/>
      <c r="V93" s="382"/>
      <c r="W93" s="382"/>
      <c r="X93" s="528"/>
      <c r="Y93" s="529"/>
      <c r="Z93" s="528"/>
      <c r="AA93" s="48"/>
      <c r="AB93" s="530"/>
      <c r="AC93" s="48"/>
      <c r="AD93" s="48"/>
      <c r="AE93" s="48"/>
      <c r="AF93" s="48"/>
    </row>
    <row r="94" spans="1:32" x14ac:dyDescent="0.2">
      <c r="A94" s="48"/>
      <c r="B94" s="48"/>
      <c r="C94" s="48"/>
      <c r="D94" s="48"/>
      <c r="E94" s="48"/>
      <c r="F94" s="48"/>
      <c r="G94" s="48"/>
      <c r="H94" s="48"/>
      <c r="I94" s="48"/>
      <c r="J94" s="48"/>
      <c r="K94" s="48"/>
      <c r="L94" s="48"/>
      <c r="M94" s="48"/>
      <c r="N94" s="48"/>
      <c r="O94" s="48"/>
      <c r="P94" s="48"/>
      <c r="Q94" s="48"/>
      <c r="R94" s="48"/>
      <c r="S94" s="528"/>
      <c r="T94" s="528"/>
      <c r="U94" s="382"/>
      <c r="V94" s="382"/>
      <c r="W94" s="382"/>
      <c r="X94" s="528"/>
      <c r="Y94" s="529"/>
      <c r="Z94" s="528"/>
      <c r="AA94" s="48"/>
      <c r="AB94" s="530"/>
      <c r="AC94" s="48"/>
      <c r="AD94" s="48"/>
      <c r="AE94" s="48"/>
      <c r="AF94" s="48"/>
    </row>
    <row r="95" spans="1:32" x14ac:dyDescent="0.2">
      <c r="A95" s="48"/>
      <c r="B95" s="48"/>
      <c r="C95" s="48"/>
      <c r="D95" s="48"/>
      <c r="E95" s="48"/>
      <c r="F95" s="48"/>
      <c r="G95" s="48"/>
      <c r="H95" s="48"/>
      <c r="I95" s="48"/>
      <c r="J95" s="48"/>
      <c r="K95" s="48"/>
      <c r="L95" s="48"/>
      <c r="M95" s="48"/>
      <c r="N95" s="48"/>
      <c r="O95" s="48"/>
      <c r="P95" s="48"/>
      <c r="Q95" s="48"/>
      <c r="R95" s="48"/>
      <c r="S95" s="528"/>
      <c r="T95" s="528"/>
      <c r="U95" s="382"/>
      <c r="V95" s="382"/>
      <c r="W95" s="382"/>
      <c r="X95" s="528"/>
      <c r="Y95" s="529"/>
      <c r="Z95" s="528"/>
      <c r="AA95" s="48"/>
      <c r="AB95" s="530"/>
      <c r="AC95" s="48"/>
      <c r="AD95" s="48"/>
      <c r="AE95" s="48"/>
      <c r="AF95" s="48"/>
    </row>
    <row r="96" spans="1:32" x14ac:dyDescent="0.2">
      <c r="A96" s="48"/>
      <c r="B96" s="48"/>
      <c r="C96" s="48"/>
      <c r="D96" s="48"/>
      <c r="E96" s="48"/>
      <c r="F96" s="48"/>
      <c r="G96" s="48"/>
      <c r="H96" s="48"/>
      <c r="I96" s="48"/>
      <c r="J96" s="48"/>
      <c r="K96" s="48"/>
      <c r="L96" s="48"/>
      <c r="M96" s="48"/>
      <c r="N96" s="48"/>
      <c r="O96" s="48"/>
      <c r="P96" s="48"/>
      <c r="Q96" s="48"/>
      <c r="R96" s="48"/>
      <c r="S96" s="528"/>
      <c r="T96" s="528"/>
      <c r="U96" s="382"/>
      <c r="V96" s="382"/>
      <c r="W96" s="382"/>
      <c r="X96" s="528"/>
      <c r="Y96" s="529"/>
      <c r="Z96" s="528"/>
      <c r="AA96" s="48"/>
      <c r="AB96" s="530"/>
      <c r="AC96" s="48"/>
      <c r="AD96" s="48"/>
      <c r="AE96" s="48"/>
      <c r="AF96" s="48"/>
    </row>
    <row r="97" spans="1:32" x14ac:dyDescent="0.2">
      <c r="A97" s="48"/>
      <c r="B97" s="48"/>
      <c r="C97" s="48"/>
      <c r="D97" s="48"/>
      <c r="E97" s="48"/>
      <c r="F97" s="48"/>
      <c r="G97" s="48"/>
      <c r="H97" s="48"/>
      <c r="I97" s="48"/>
      <c r="J97" s="48"/>
      <c r="K97" s="48"/>
      <c r="L97" s="48"/>
      <c r="M97" s="48"/>
      <c r="N97" s="48"/>
      <c r="O97" s="48"/>
      <c r="P97" s="48"/>
      <c r="Q97" s="48"/>
      <c r="R97" s="48"/>
      <c r="S97" s="528"/>
      <c r="T97" s="528"/>
      <c r="U97" s="382"/>
      <c r="V97" s="382"/>
      <c r="W97" s="382"/>
      <c r="X97" s="528"/>
      <c r="Y97" s="529"/>
      <c r="Z97" s="528"/>
      <c r="AA97" s="48"/>
      <c r="AB97" s="530"/>
      <c r="AC97" s="48"/>
      <c r="AD97" s="48"/>
      <c r="AE97" s="48"/>
      <c r="AF97" s="48"/>
    </row>
    <row r="98" spans="1:32" x14ac:dyDescent="0.2">
      <c r="A98" s="48"/>
      <c r="B98" s="48"/>
      <c r="C98" s="48"/>
      <c r="D98" s="48"/>
      <c r="E98" s="48"/>
      <c r="F98" s="48"/>
      <c r="G98" s="48"/>
      <c r="H98" s="48"/>
      <c r="I98" s="48"/>
      <c r="J98" s="48"/>
      <c r="K98" s="48"/>
      <c r="L98" s="48"/>
      <c r="M98" s="48"/>
      <c r="N98" s="48"/>
      <c r="O98" s="48"/>
      <c r="P98" s="48"/>
      <c r="Q98" s="48"/>
      <c r="R98" s="48"/>
      <c r="S98" s="528"/>
      <c r="T98" s="528"/>
      <c r="U98" s="382"/>
      <c r="V98" s="382"/>
      <c r="W98" s="382"/>
      <c r="X98" s="528"/>
      <c r="Y98" s="529"/>
      <c r="Z98" s="528"/>
      <c r="AA98" s="48"/>
      <c r="AB98" s="530"/>
      <c r="AC98" s="48"/>
      <c r="AD98" s="48"/>
      <c r="AE98" s="48"/>
      <c r="AF98" s="48"/>
    </row>
    <row r="99" spans="1:32" x14ac:dyDescent="0.2">
      <c r="A99" s="48"/>
      <c r="B99" s="48"/>
      <c r="C99" s="48"/>
      <c r="D99" s="48"/>
      <c r="E99" s="48"/>
      <c r="F99" s="48"/>
      <c r="G99" s="48"/>
      <c r="H99" s="48"/>
      <c r="I99" s="48"/>
      <c r="J99" s="48"/>
      <c r="K99" s="48"/>
      <c r="L99" s="48"/>
      <c r="M99" s="48"/>
      <c r="N99" s="48"/>
      <c r="O99" s="48"/>
      <c r="P99" s="48"/>
      <c r="Q99" s="48"/>
      <c r="R99" s="48"/>
      <c r="S99" s="528"/>
      <c r="T99" s="528"/>
      <c r="U99" s="382"/>
      <c r="V99" s="382"/>
      <c r="W99" s="382"/>
      <c r="X99" s="528"/>
      <c r="Y99" s="529"/>
      <c r="Z99" s="528"/>
      <c r="AA99" s="48"/>
      <c r="AB99" s="530"/>
      <c r="AC99" s="48"/>
      <c r="AD99" s="48"/>
      <c r="AE99" s="48"/>
      <c r="AF99" s="48"/>
    </row>
    <row r="100" spans="1:32" x14ac:dyDescent="0.2">
      <c r="A100" s="48"/>
      <c r="B100" s="48"/>
      <c r="C100" s="48"/>
      <c r="D100" s="48"/>
      <c r="E100" s="48"/>
      <c r="F100" s="48"/>
      <c r="G100" s="48"/>
      <c r="H100" s="48"/>
      <c r="I100" s="48"/>
      <c r="J100" s="48"/>
      <c r="K100" s="48"/>
      <c r="L100" s="48"/>
      <c r="M100" s="48"/>
      <c r="N100" s="48"/>
      <c r="O100" s="48"/>
      <c r="P100" s="48"/>
      <c r="Q100" s="48"/>
      <c r="R100" s="48"/>
      <c r="S100" s="528"/>
      <c r="T100" s="528"/>
      <c r="U100" s="382"/>
      <c r="V100" s="382"/>
      <c r="W100" s="382"/>
      <c r="X100" s="528"/>
      <c r="Y100" s="529"/>
      <c r="Z100" s="528"/>
      <c r="AA100" s="48"/>
      <c r="AB100" s="530"/>
      <c r="AC100" s="48"/>
      <c r="AD100" s="48"/>
      <c r="AE100" s="48"/>
      <c r="AF100" s="48"/>
    </row>
    <row r="101" spans="1:32" x14ac:dyDescent="0.2">
      <c r="A101" s="48"/>
      <c r="B101" s="48"/>
      <c r="C101" s="48"/>
      <c r="D101" s="48"/>
      <c r="E101" s="48"/>
      <c r="F101" s="48"/>
      <c r="G101" s="48"/>
      <c r="H101" s="48"/>
      <c r="I101" s="48"/>
      <c r="J101" s="48"/>
      <c r="K101" s="48"/>
      <c r="L101" s="48"/>
      <c r="M101" s="48"/>
      <c r="N101" s="48"/>
      <c r="O101" s="48"/>
      <c r="P101" s="48"/>
      <c r="Q101" s="48"/>
      <c r="R101" s="48"/>
      <c r="S101" s="528"/>
      <c r="T101" s="528"/>
      <c r="U101" s="382"/>
      <c r="V101" s="382"/>
      <c r="W101" s="382"/>
      <c r="X101" s="528"/>
      <c r="Y101" s="529"/>
      <c r="Z101" s="528"/>
      <c r="AA101" s="48"/>
      <c r="AB101" s="530"/>
      <c r="AC101" s="48"/>
      <c r="AD101" s="48"/>
      <c r="AE101" s="48"/>
      <c r="AF101" s="48"/>
    </row>
    <row r="102" spans="1:32" x14ac:dyDescent="0.2">
      <c r="A102" s="48"/>
      <c r="B102" s="48"/>
      <c r="C102" s="48"/>
      <c r="D102" s="48"/>
      <c r="E102" s="48"/>
      <c r="F102" s="48"/>
      <c r="G102" s="48"/>
      <c r="H102" s="48"/>
      <c r="I102" s="48"/>
      <c r="J102" s="48"/>
      <c r="K102" s="48"/>
      <c r="L102" s="48"/>
      <c r="M102" s="48"/>
      <c r="N102" s="48"/>
      <c r="O102" s="48"/>
      <c r="P102" s="48"/>
      <c r="Q102" s="48"/>
      <c r="R102" s="48"/>
      <c r="S102" s="528"/>
      <c r="T102" s="528"/>
      <c r="U102" s="382"/>
      <c r="V102" s="382"/>
      <c r="W102" s="382"/>
      <c r="X102" s="528"/>
      <c r="Y102" s="529"/>
      <c r="Z102" s="528"/>
      <c r="AA102" s="48"/>
      <c r="AB102" s="530"/>
      <c r="AC102" s="48"/>
      <c r="AD102" s="48"/>
      <c r="AE102" s="48"/>
      <c r="AF102" s="48"/>
    </row>
    <row r="103" spans="1:32" x14ac:dyDescent="0.2">
      <c r="A103" s="48"/>
      <c r="B103" s="48"/>
      <c r="C103" s="48"/>
      <c r="D103" s="48"/>
      <c r="E103" s="48"/>
      <c r="F103" s="48"/>
      <c r="G103" s="48"/>
      <c r="H103" s="48"/>
      <c r="I103" s="48"/>
      <c r="J103" s="48"/>
      <c r="K103" s="48"/>
      <c r="L103" s="48"/>
      <c r="M103" s="48"/>
      <c r="N103" s="48"/>
      <c r="O103" s="48"/>
      <c r="P103" s="48"/>
      <c r="Q103" s="48"/>
      <c r="R103" s="48"/>
      <c r="S103" s="528"/>
      <c r="T103" s="528"/>
      <c r="U103" s="382"/>
      <c r="V103" s="382"/>
      <c r="W103" s="382"/>
      <c r="X103" s="528"/>
      <c r="Y103" s="529"/>
      <c r="Z103" s="528"/>
      <c r="AA103" s="48"/>
      <c r="AB103" s="530"/>
      <c r="AC103" s="48"/>
      <c r="AD103" s="48"/>
      <c r="AE103" s="48"/>
      <c r="AF103" s="48"/>
    </row>
    <row r="104" spans="1:32" x14ac:dyDescent="0.2">
      <c r="A104" s="48"/>
      <c r="B104" s="48"/>
      <c r="C104" s="48"/>
      <c r="D104" s="48"/>
      <c r="E104" s="48"/>
      <c r="F104" s="48"/>
      <c r="G104" s="48"/>
      <c r="H104" s="48"/>
      <c r="I104" s="48"/>
      <c r="J104" s="48"/>
      <c r="K104" s="48"/>
      <c r="L104" s="48"/>
      <c r="M104" s="48"/>
      <c r="N104" s="48"/>
      <c r="O104" s="48"/>
      <c r="P104" s="48"/>
      <c r="Q104" s="48"/>
      <c r="R104" s="48"/>
      <c r="S104" s="528"/>
      <c r="T104" s="528"/>
      <c r="U104" s="382"/>
      <c r="V104" s="382"/>
      <c r="W104" s="382"/>
      <c r="X104" s="528"/>
      <c r="Y104" s="529"/>
      <c r="Z104" s="528"/>
      <c r="AA104" s="48"/>
      <c r="AB104" s="530"/>
      <c r="AC104" s="48"/>
      <c r="AD104" s="48"/>
      <c r="AE104" s="48"/>
      <c r="AF104" s="48"/>
    </row>
    <row r="105" spans="1:32" x14ac:dyDescent="0.2">
      <c r="A105" s="48"/>
      <c r="B105" s="48"/>
      <c r="C105" s="48"/>
      <c r="D105" s="48"/>
      <c r="E105" s="48"/>
      <c r="F105" s="48"/>
      <c r="G105" s="48"/>
      <c r="H105" s="48"/>
      <c r="I105" s="48"/>
      <c r="J105" s="48"/>
      <c r="K105" s="48"/>
      <c r="L105" s="48"/>
      <c r="M105" s="48"/>
      <c r="N105" s="48"/>
      <c r="O105" s="48"/>
      <c r="P105" s="48"/>
      <c r="Q105" s="48"/>
      <c r="R105" s="48"/>
      <c r="S105" s="528"/>
      <c r="T105" s="528"/>
      <c r="U105" s="382"/>
      <c r="V105" s="382"/>
      <c r="W105" s="382"/>
      <c r="X105" s="528"/>
      <c r="Y105" s="529"/>
      <c r="Z105" s="528"/>
      <c r="AA105" s="48"/>
      <c r="AB105" s="530"/>
      <c r="AC105" s="48"/>
      <c r="AD105" s="48"/>
      <c r="AE105" s="48"/>
      <c r="AF105" s="48"/>
    </row>
    <row r="106" spans="1:32" x14ac:dyDescent="0.2">
      <c r="A106" s="48"/>
      <c r="B106" s="48"/>
      <c r="C106" s="48"/>
      <c r="D106" s="48"/>
      <c r="E106" s="48"/>
      <c r="F106" s="48"/>
      <c r="G106" s="48"/>
      <c r="H106" s="48"/>
      <c r="I106" s="48"/>
      <c r="J106" s="48"/>
      <c r="K106" s="48"/>
      <c r="L106" s="48"/>
      <c r="M106" s="48"/>
      <c r="N106" s="48"/>
      <c r="O106" s="48"/>
      <c r="P106" s="48"/>
      <c r="Q106" s="48"/>
      <c r="R106" s="48"/>
      <c r="S106" s="528"/>
      <c r="T106" s="528"/>
      <c r="U106" s="382"/>
      <c r="V106" s="382"/>
      <c r="W106" s="382"/>
      <c r="X106" s="528"/>
      <c r="Y106" s="529"/>
      <c r="Z106" s="528"/>
      <c r="AA106" s="48"/>
      <c r="AB106" s="530"/>
      <c r="AC106" s="48"/>
      <c r="AD106" s="48"/>
      <c r="AE106" s="48"/>
      <c r="AF106" s="48"/>
    </row>
    <row r="107" spans="1:32" x14ac:dyDescent="0.2">
      <c r="A107" s="48"/>
      <c r="B107" s="48"/>
      <c r="C107" s="48"/>
      <c r="D107" s="48"/>
      <c r="E107" s="48"/>
      <c r="F107" s="48"/>
      <c r="G107" s="48"/>
      <c r="H107" s="48"/>
      <c r="I107" s="48"/>
      <c r="J107" s="48"/>
      <c r="K107" s="48"/>
      <c r="L107" s="48"/>
      <c r="M107" s="48"/>
      <c r="N107" s="48"/>
      <c r="O107" s="48"/>
      <c r="P107" s="48"/>
      <c r="Q107" s="48"/>
      <c r="R107" s="48"/>
      <c r="S107" s="528"/>
      <c r="T107" s="528"/>
      <c r="U107" s="382"/>
      <c r="V107" s="382"/>
      <c r="W107" s="382"/>
      <c r="X107" s="528"/>
      <c r="Y107" s="529"/>
      <c r="Z107" s="528"/>
      <c r="AA107" s="48"/>
      <c r="AB107" s="530"/>
      <c r="AC107" s="48"/>
      <c r="AD107" s="48"/>
      <c r="AE107" s="48"/>
      <c r="AF107" s="48"/>
    </row>
    <row r="108" spans="1:32" x14ac:dyDescent="0.2">
      <c r="A108" s="48"/>
      <c r="B108" s="48"/>
      <c r="C108" s="48"/>
      <c r="D108" s="48"/>
      <c r="E108" s="48"/>
      <c r="F108" s="48"/>
      <c r="G108" s="48"/>
      <c r="H108" s="48"/>
      <c r="I108" s="48"/>
      <c r="J108" s="48"/>
      <c r="K108" s="48"/>
      <c r="L108" s="48"/>
      <c r="M108" s="48"/>
      <c r="N108" s="48"/>
      <c r="O108" s="48"/>
      <c r="P108" s="48"/>
      <c r="Q108" s="48"/>
      <c r="R108" s="48"/>
      <c r="S108" s="528"/>
      <c r="T108" s="528"/>
      <c r="U108" s="382"/>
      <c r="V108" s="382"/>
      <c r="W108" s="382"/>
      <c r="X108" s="528"/>
      <c r="Y108" s="529"/>
      <c r="Z108" s="528"/>
      <c r="AA108" s="48"/>
      <c r="AB108" s="530"/>
      <c r="AC108" s="48"/>
      <c r="AD108" s="48"/>
      <c r="AE108" s="48"/>
      <c r="AF108" s="48"/>
    </row>
    <row r="109" spans="1:32" x14ac:dyDescent="0.2">
      <c r="A109" s="48"/>
      <c r="B109" s="48"/>
      <c r="C109" s="48"/>
      <c r="D109" s="48"/>
      <c r="E109" s="48"/>
      <c r="F109" s="48"/>
      <c r="G109" s="48"/>
      <c r="H109" s="48"/>
      <c r="I109" s="48"/>
      <c r="J109" s="48"/>
      <c r="K109" s="48"/>
      <c r="L109" s="48"/>
      <c r="M109" s="48"/>
      <c r="N109" s="48"/>
      <c r="O109" s="48"/>
      <c r="P109" s="48"/>
      <c r="Q109" s="48"/>
      <c r="R109" s="48"/>
      <c r="S109" s="528"/>
      <c r="T109" s="528"/>
      <c r="U109" s="382"/>
      <c r="V109" s="382"/>
      <c r="W109" s="382"/>
      <c r="X109" s="528"/>
      <c r="Y109" s="529"/>
      <c r="Z109" s="528"/>
      <c r="AA109" s="48"/>
      <c r="AB109" s="530"/>
      <c r="AC109" s="48"/>
      <c r="AD109" s="48"/>
      <c r="AE109" s="48"/>
      <c r="AF109" s="48"/>
    </row>
    <row r="110" spans="1:32" x14ac:dyDescent="0.2">
      <c r="A110" s="48"/>
      <c r="B110" s="48"/>
      <c r="C110" s="48"/>
      <c r="D110" s="48"/>
      <c r="E110" s="48"/>
      <c r="F110" s="48"/>
      <c r="G110" s="48"/>
      <c r="H110" s="48"/>
      <c r="I110" s="48"/>
      <c r="J110" s="48"/>
      <c r="K110" s="48"/>
      <c r="L110" s="48"/>
      <c r="M110" s="48"/>
      <c r="N110" s="48"/>
      <c r="O110" s="48"/>
      <c r="P110" s="48"/>
      <c r="Q110" s="48"/>
      <c r="R110" s="48"/>
      <c r="S110" s="528"/>
      <c r="T110" s="528"/>
      <c r="U110" s="382"/>
      <c r="V110" s="382"/>
      <c r="W110" s="382"/>
      <c r="X110" s="528"/>
      <c r="Y110" s="529"/>
      <c r="Z110" s="528"/>
      <c r="AA110" s="48"/>
      <c r="AB110" s="530"/>
      <c r="AC110" s="48"/>
      <c r="AD110" s="48"/>
      <c r="AE110" s="48"/>
      <c r="AF110" s="48"/>
    </row>
    <row r="111" spans="1:32" x14ac:dyDescent="0.2">
      <c r="A111" s="48"/>
      <c r="B111" s="48"/>
      <c r="C111" s="48"/>
      <c r="D111" s="48"/>
      <c r="E111" s="48"/>
      <c r="F111" s="48"/>
      <c r="G111" s="48"/>
      <c r="H111" s="48"/>
      <c r="I111" s="48"/>
      <c r="J111" s="48"/>
      <c r="K111" s="48"/>
      <c r="L111" s="48"/>
      <c r="M111" s="48"/>
      <c r="N111" s="48"/>
      <c r="O111" s="48"/>
      <c r="P111" s="48"/>
      <c r="Q111" s="48"/>
      <c r="R111" s="48"/>
      <c r="S111" s="528"/>
      <c r="T111" s="528"/>
      <c r="U111" s="382"/>
      <c r="V111" s="382"/>
      <c r="W111" s="382"/>
      <c r="X111" s="528"/>
      <c r="Y111" s="529"/>
      <c r="Z111" s="528"/>
      <c r="AA111" s="48"/>
      <c r="AB111" s="530"/>
      <c r="AC111" s="48"/>
      <c r="AD111" s="48"/>
      <c r="AE111" s="48"/>
      <c r="AF111" s="48"/>
    </row>
    <row r="112" spans="1:32" x14ac:dyDescent="0.2">
      <c r="A112" s="48"/>
      <c r="B112" s="48"/>
      <c r="C112" s="48"/>
      <c r="D112" s="48"/>
      <c r="E112" s="48"/>
      <c r="F112" s="48"/>
      <c r="G112" s="48"/>
      <c r="H112" s="48"/>
      <c r="I112" s="48"/>
      <c r="J112" s="48"/>
      <c r="K112" s="48"/>
      <c r="L112" s="48"/>
      <c r="M112" s="48"/>
      <c r="N112" s="48"/>
      <c r="O112" s="48"/>
      <c r="P112" s="48"/>
      <c r="Q112" s="48"/>
      <c r="R112" s="48"/>
      <c r="S112" s="528"/>
      <c r="T112" s="528"/>
      <c r="U112" s="382"/>
      <c r="V112" s="382"/>
      <c r="W112" s="382"/>
      <c r="X112" s="528"/>
      <c r="Y112" s="529"/>
      <c r="Z112" s="528"/>
      <c r="AA112" s="48"/>
      <c r="AB112" s="530"/>
      <c r="AC112" s="48"/>
      <c r="AD112" s="48"/>
      <c r="AE112" s="48"/>
      <c r="AF112" s="48"/>
    </row>
    <row r="113" spans="1:32" x14ac:dyDescent="0.2">
      <c r="A113" s="48"/>
      <c r="B113" s="48"/>
      <c r="C113" s="48"/>
      <c r="D113" s="48"/>
      <c r="E113" s="48"/>
      <c r="F113" s="48"/>
      <c r="G113" s="48"/>
      <c r="H113" s="48"/>
      <c r="I113" s="48"/>
      <c r="J113" s="48"/>
      <c r="K113" s="48"/>
      <c r="L113" s="48"/>
      <c r="M113" s="48"/>
      <c r="N113" s="48"/>
      <c r="O113" s="48"/>
      <c r="P113" s="48"/>
      <c r="Q113" s="48"/>
      <c r="R113" s="48"/>
      <c r="S113" s="528"/>
      <c r="T113" s="528"/>
      <c r="U113" s="382"/>
      <c r="V113" s="382"/>
      <c r="W113" s="382"/>
      <c r="X113" s="528"/>
      <c r="Y113" s="529"/>
      <c r="Z113" s="528"/>
      <c r="AA113" s="48"/>
      <c r="AB113" s="530"/>
      <c r="AC113" s="48"/>
      <c r="AD113" s="48"/>
      <c r="AE113" s="48"/>
      <c r="AF113" s="48"/>
    </row>
    <row r="114" spans="1:32" x14ac:dyDescent="0.2">
      <c r="A114" s="48"/>
      <c r="B114" s="48"/>
      <c r="C114" s="48"/>
      <c r="D114" s="48"/>
      <c r="E114" s="48"/>
      <c r="F114" s="48"/>
      <c r="G114" s="48"/>
      <c r="H114" s="48"/>
      <c r="I114" s="48"/>
      <c r="J114" s="48"/>
      <c r="K114" s="48"/>
      <c r="L114" s="48"/>
      <c r="M114" s="48"/>
      <c r="N114" s="48"/>
      <c r="O114" s="48"/>
      <c r="P114" s="48"/>
      <c r="Q114" s="48"/>
      <c r="R114" s="48"/>
      <c r="S114" s="528"/>
      <c r="T114" s="528"/>
      <c r="U114" s="382"/>
      <c r="V114" s="382"/>
      <c r="W114" s="382"/>
      <c r="X114" s="528"/>
      <c r="Y114" s="529"/>
      <c r="Z114" s="528"/>
      <c r="AA114" s="48"/>
      <c r="AB114" s="530"/>
      <c r="AC114" s="48"/>
      <c r="AD114" s="48"/>
      <c r="AE114" s="48"/>
      <c r="AF114" s="48"/>
    </row>
    <row r="115" spans="1:32" x14ac:dyDescent="0.2">
      <c r="A115" s="48"/>
      <c r="B115" s="48"/>
      <c r="C115" s="48"/>
      <c r="D115" s="48"/>
      <c r="E115" s="48"/>
      <c r="F115" s="48"/>
      <c r="G115" s="48"/>
      <c r="H115" s="48"/>
      <c r="I115" s="48"/>
      <c r="J115" s="48"/>
      <c r="K115" s="48"/>
      <c r="L115" s="48"/>
      <c r="M115" s="48"/>
      <c r="N115" s="48"/>
      <c r="O115" s="48"/>
      <c r="P115" s="48"/>
      <c r="Q115" s="48"/>
      <c r="R115" s="48"/>
      <c r="S115" s="528"/>
      <c r="T115" s="528"/>
      <c r="U115" s="382"/>
      <c r="V115" s="382"/>
      <c r="W115" s="382"/>
      <c r="X115" s="528"/>
      <c r="Y115" s="529"/>
      <c r="Z115" s="528"/>
      <c r="AA115" s="48"/>
      <c r="AB115" s="530"/>
      <c r="AC115" s="48"/>
      <c r="AD115" s="48"/>
      <c r="AE115" s="48"/>
      <c r="AF115" s="48"/>
    </row>
    <row r="116" spans="1:32" x14ac:dyDescent="0.2">
      <c r="A116" s="48"/>
      <c r="B116" s="48"/>
      <c r="C116" s="48"/>
      <c r="D116" s="48"/>
      <c r="E116" s="48"/>
      <c r="F116" s="48"/>
      <c r="G116" s="48"/>
      <c r="H116" s="48"/>
      <c r="I116" s="48"/>
      <c r="J116" s="48"/>
      <c r="K116" s="48"/>
      <c r="L116" s="48"/>
      <c r="M116" s="48"/>
      <c r="N116" s="48"/>
      <c r="O116" s="48"/>
      <c r="P116" s="48"/>
      <c r="Q116" s="48"/>
      <c r="R116" s="48"/>
      <c r="S116" s="528"/>
      <c r="T116" s="528"/>
      <c r="U116" s="382"/>
      <c r="V116" s="382"/>
      <c r="W116" s="382"/>
      <c r="X116" s="528"/>
      <c r="Y116" s="529"/>
      <c r="Z116" s="528"/>
      <c r="AA116" s="48"/>
      <c r="AB116" s="530"/>
      <c r="AC116" s="48"/>
      <c r="AD116" s="48"/>
      <c r="AE116" s="48"/>
      <c r="AF116" s="48"/>
    </row>
    <row r="117" spans="1:32" x14ac:dyDescent="0.2">
      <c r="A117" s="48"/>
      <c r="B117" s="48"/>
      <c r="C117" s="48"/>
      <c r="D117" s="48"/>
      <c r="E117" s="48"/>
      <c r="F117" s="48"/>
      <c r="G117" s="48"/>
      <c r="H117" s="48"/>
      <c r="I117" s="48"/>
      <c r="J117" s="48"/>
      <c r="K117" s="48"/>
      <c r="L117" s="48"/>
      <c r="M117" s="48"/>
      <c r="N117" s="48"/>
      <c r="O117" s="48"/>
      <c r="P117" s="48"/>
      <c r="Q117" s="48"/>
      <c r="R117" s="48"/>
      <c r="S117" s="528"/>
      <c r="T117" s="528"/>
      <c r="U117" s="382"/>
      <c r="V117" s="382"/>
      <c r="W117" s="382"/>
      <c r="X117" s="528"/>
      <c r="Y117" s="529"/>
      <c r="Z117" s="528"/>
      <c r="AA117" s="48"/>
      <c r="AB117" s="530"/>
      <c r="AC117" s="48"/>
      <c r="AD117" s="48"/>
      <c r="AE117" s="48"/>
      <c r="AF117" s="48"/>
    </row>
    <row r="118" spans="1:32" x14ac:dyDescent="0.2">
      <c r="A118" s="48"/>
      <c r="B118" s="48"/>
      <c r="C118" s="48"/>
      <c r="D118" s="48"/>
      <c r="E118" s="48"/>
      <c r="F118" s="48"/>
      <c r="G118" s="48"/>
      <c r="H118" s="48"/>
      <c r="I118" s="48"/>
      <c r="J118" s="48"/>
      <c r="K118" s="48"/>
      <c r="L118" s="48"/>
      <c r="M118" s="48"/>
      <c r="N118" s="48"/>
      <c r="O118" s="48"/>
      <c r="P118" s="48"/>
      <c r="Q118" s="48"/>
      <c r="R118" s="48"/>
      <c r="S118" s="528"/>
      <c r="T118" s="528"/>
      <c r="U118" s="382"/>
      <c r="V118" s="382"/>
      <c r="W118" s="382"/>
      <c r="X118" s="528"/>
      <c r="Y118" s="529"/>
      <c r="Z118" s="528"/>
      <c r="AA118" s="48"/>
      <c r="AB118" s="530"/>
      <c r="AC118" s="48"/>
      <c r="AD118" s="48"/>
      <c r="AE118" s="48"/>
      <c r="AF118" s="48"/>
    </row>
    <row r="119" spans="1:32" x14ac:dyDescent="0.2">
      <c r="A119" s="48"/>
      <c r="B119" s="48"/>
      <c r="C119" s="48"/>
      <c r="D119" s="48"/>
      <c r="E119" s="48"/>
      <c r="F119" s="48"/>
      <c r="G119" s="48"/>
      <c r="H119" s="48"/>
      <c r="I119" s="48"/>
      <c r="J119" s="48"/>
      <c r="K119" s="48"/>
      <c r="L119" s="48"/>
      <c r="M119" s="48"/>
      <c r="N119" s="48"/>
      <c r="O119" s="48"/>
      <c r="P119" s="48"/>
      <c r="Q119" s="48"/>
      <c r="R119" s="48"/>
      <c r="S119" s="528"/>
      <c r="T119" s="528"/>
      <c r="U119" s="382"/>
      <c r="V119" s="382"/>
      <c r="W119" s="382"/>
      <c r="X119" s="528"/>
      <c r="Y119" s="529"/>
      <c r="Z119" s="528"/>
      <c r="AA119" s="48"/>
      <c r="AB119" s="530"/>
      <c r="AC119" s="48"/>
      <c r="AD119" s="48"/>
      <c r="AE119" s="48"/>
      <c r="AF119" s="48"/>
    </row>
    <row r="120" spans="1:32" x14ac:dyDescent="0.2">
      <c r="A120" s="48"/>
      <c r="B120" s="48"/>
      <c r="C120" s="48"/>
      <c r="D120" s="48"/>
      <c r="E120" s="48"/>
      <c r="F120" s="48"/>
      <c r="G120" s="48"/>
      <c r="H120" s="48"/>
      <c r="I120" s="48"/>
      <c r="J120" s="48"/>
      <c r="K120" s="48"/>
      <c r="L120" s="48"/>
      <c r="M120" s="48"/>
      <c r="N120" s="48"/>
      <c r="O120" s="48"/>
      <c r="P120" s="48"/>
      <c r="Q120" s="48"/>
      <c r="R120" s="48"/>
      <c r="S120" s="528"/>
      <c r="T120" s="528"/>
      <c r="U120" s="382"/>
      <c r="V120" s="382"/>
      <c r="W120" s="382"/>
      <c r="X120" s="528"/>
      <c r="Y120" s="529"/>
      <c r="Z120" s="528"/>
      <c r="AA120" s="48"/>
      <c r="AB120" s="530"/>
      <c r="AC120" s="48"/>
      <c r="AD120" s="48"/>
      <c r="AE120" s="48"/>
      <c r="AF120" s="48"/>
    </row>
    <row r="121" spans="1:32" x14ac:dyDescent="0.2">
      <c r="A121" s="48"/>
      <c r="B121" s="48"/>
      <c r="C121" s="48"/>
      <c r="D121" s="48"/>
      <c r="E121" s="48"/>
      <c r="F121" s="48"/>
      <c r="G121" s="48"/>
      <c r="H121" s="48"/>
      <c r="I121" s="48"/>
      <c r="J121" s="48"/>
      <c r="K121" s="48"/>
      <c r="L121" s="48"/>
      <c r="M121" s="48"/>
      <c r="N121" s="48"/>
      <c r="O121" s="48"/>
      <c r="P121" s="48"/>
      <c r="Q121" s="48"/>
      <c r="R121" s="48"/>
      <c r="S121" s="528"/>
      <c r="T121" s="528"/>
      <c r="U121" s="382"/>
      <c r="V121" s="382"/>
      <c r="W121" s="382"/>
      <c r="X121" s="528"/>
      <c r="Y121" s="529"/>
      <c r="Z121" s="528"/>
      <c r="AA121" s="48"/>
      <c r="AB121" s="530"/>
      <c r="AC121" s="48"/>
      <c r="AD121" s="48"/>
      <c r="AE121" s="48"/>
      <c r="AF121" s="48"/>
    </row>
    <row r="122" spans="1:32" x14ac:dyDescent="0.2">
      <c r="A122" s="48"/>
      <c r="B122" s="48"/>
      <c r="C122" s="48"/>
      <c r="D122" s="48"/>
      <c r="E122" s="48"/>
      <c r="F122" s="48"/>
      <c r="G122" s="48"/>
      <c r="H122" s="48"/>
      <c r="I122" s="48"/>
      <c r="J122" s="48"/>
      <c r="K122" s="48"/>
      <c r="L122" s="48"/>
      <c r="M122" s="48"/>
      <c r="N122" s="48"/>
      <c r="O122" s="48"/>
      <c r="P122" s="48"/>
      <c r="Q122" s="48"/>
      <c r="R122" s="48"/>
      <c r="S122" s="528"/>
      <c r="T122" s="528"/>
      <c r="U122" s="382"/>
      <c r="V122" s="382"/>
      <c r="W122" s="382"/>
      <c r="X122" s="528"/>
      <c r="Y122" s="529"/>
      <c r="Z122" s="528"/>
      <c r="AA122" s="48"/>
      <c r="AB122" s="530"/>
      <c r="AC122" s="48"/>
      <c r="AD122" s="48"/>
      <c r="AE122" s="48"/>
      <c r="AF122" s="48"/>
    </row>
    <row r="123" spans="1:32" x14ac:dyDescent="0.2">
      <c r="A123" s="48"/>
      <c r="B123" s="48"/>
      <c r="C123" s="48"/>
      <c r="D123" s="48"/>
      <c r="E123" s="48"/>
      <c r="F123" s="48"/>
      <c r="G123" s="48"/>
      <c r="H123" s="48"/>
      <c r="I123" s="48"/>
      <c r="J123" s="48"/>
      <c r="K123" s="48"/>
      <c r="L123" s="48"/>
      <c r="M123" s="48"/>
      <c r="N123" s="48"/>
      <c r="O123" s="48"/>
      <c r="P123" s="48"/>
      <c r="Q123" s="48"/>
      <c r="R123" s="48"/>
      <c r="S123" s="528"/>
      <c r="T123" s="528"/>
      <c r="U123" s="382"/>
      <c r="V123" s="382"/>
      <c r="W123" s="382"/>
      <c r="X123" s="528"/>
      <c r="Y123" s="529"/>
      <c r="Z123" s="528"/>
      <c r="AA123" s="48"/>
      <c r="AB123" s="530"/>
      <c r="AC123" s="48"/>
      <c r="AD123" s="48"/>
      <c r="AE123" s="48"/>
      <c r="AF123" s="48"/>
    </row>
    <row r="124" spans="1:32" x14ac:dyDescent="0.2">
      <c r="A124" s="48"/>
      <c r="B124" s="48"/>
      <c r="C124" s="48"/>
      <c r="D124" s="48"/>
      <c r="E124" s="48"/>
      <c r="F124" s="48"/>
      <c r="G124" s="48"/>
      <c r="H124" s="48"/>
      <c r="I124" s="48"/>
      <c r="J124" s="48"/>
      <c r="K124" s="48"/>
      <c r="L124" s="48"/>
      <c r="M124" s="48"/>
      <c r="N124" s="48"/>
      <c r="O124" s="48"/>
      <c r="P124" s="48"/>
      <c r="Q124" s="48"/>
      <c r="R124" s="48"/>
      <c r="S124" s="528"/>
      <c r="T124" s="528"/>
      <c r="U124" s="382"/>
      <c r="V124" s="382"/>
      <c r="W124" s="382"/>
      <c r="X124" s="528"/>
      <c r="Y124" s="529"/>
      <c r="Z124" s="528"/>
      <c r="AA124" s="48"/>
      <c r="AB124" s="530"/>
      <c r="AC124" s="48"/>
      <c r="AD124" s="48"/>
      <c r="AE124" s="48"/>
      <c r="AF124" s="48"/>
    </row>
    <row r="125" spans="1:32" x14ac:dyDescent="0.2">
      <c r="A125" s="48"/>
      <c r="B125" s="48"/>
      <c r="C125" s="48"/>
      <c r="D125" s="48"/>
      <c r="E125" s="48"/>
      <c r="F125" s="48"/>
      <c r="G125" s="48"/>
      <c r="H125" s="48"/>
      <c r="I125" s="48"/>
      <c r="J125" s="48"/>
      <c r="K125" s="48"/>
      <c r="L125" s="48"/>
      <c r="M125" s="48"/>
      <c r="N125" s="48"/>
      <c r="O125" s="48"/>
      <c r="P125" s="48"/>
      <c r="Q125" s="48"/>
      <c r="R125" s="48"/>
      <c r="S125" s="528"/>
      <c r="T125" s="528"/>
      <c r="U125" s="382"/>
      <c r="V125" s="382"/>
      <c r="W125" s="382"/>
      <c r="X125" s="528"/>
      <c r="Y125" s="529"/>
      <c r="Z125" s="528"/>
      <c r="AA125" s="48"/>
      <c r="AB125" s="530"/>
      <c r="AC125" s="48"/>
      <c r="AD125" s="48"/>
      <c r="AE125" s="48"/>
      <c r="AF125" s="48"/>
    </row>
    <row r="126" spans="1:32" x14ac:dyDescent="0.2">
      <c r="A126" s="48"/>
      <c r="B126" s="48"/>
      <c r="C126" s="48"/>
      <c r="D126" s="48"/>
      <c r="E126" s="48"/>
      <c r="F126" s="48"/>
      <c r="G126" s="48"/>
      <c r="H126" s="48"/>
      <c r="I126" s="48"/>
      <c r="J126" s="48"/>
      <c r="K126" s="48"/>
      <c r="L126" s="48"/>
      <c r="M126" s="48"/>
      <c r="N126" s="48"/>
      <c r="O126" s="48"/>
      <c r="P126" s="48"/>
      <c r="Q126" s="48"/>
      <c r="R126" s="48"/>
      <c r="S126" s="528"/>
      <c r="T126" s="528"/>
      <c r="U126" s="382"/>
      <c r="V126" s="382"/>
      <c r="W126" s="382"/>
      <c r="X126" s="528"/>
      <c r="Y126" s="529"/>
      <c r="Z126" s="528"/>
      <c r="AA126" s="48"/>
      <c r="AB126" s="530"/>
      <c r="AC126" s="48"/>
      <c r="AD126" s="48"/>
      <c r="AE126" s="48"/>
      <c r="AF126" s="48"/>
    </row>
    <row r="127" spans="1:32" x14ac:dyDescent="0.2">
      <c r="A127" s="48"/>
      <c r="B127" s="48"/>
      <c r="C127" s="48"/>
      <c r="D127" s="48"/>
      <c r="E127" s="48"/>
      <c r="F127" s="48"/>
      <c r="G127" s="48"/>
      <c r="H127" s="48"/>
      <c r="I127" s="48"/>
      <c r="J127" s="48"/>
      <c r="K127" s="48"/>
      <c r="L127" s="48"/>
      <c r="M127" s="48"/>
      <c r="N127" s="48"/>
      <c r="O127" s="48"/>
      <c r="P127" s="48"/>
      <c r="Q127" s="48"/>
      <c r="R127" s="48"/>
      <c r="S127" s="528"/>
      <c r="T127" s="528"/>
      <c r="U127" s="382"/>
      <c r="V127" s="382"/>
      <c r="W127" s="382"/>
      <c r="X127" s="528"/>
      <c r="Y127" s="529"/>
      <c r="Z127" s="528"/>
      <c r="AA127" s="48"/>
      <c r="AB127" s="530"/>
      <c r="AC127" s="48"/>
      <c r="AD127" s="48"/>
      <c r="AE127" s="48"/>
      <c r="AF127" s="48"/>
    </row>
    <row r="128" spans="1:32" x14ac:dyDescent="0.2">
      <c r="A128" s="48"/>
      <c r="B128" s="48"/>
      <c r="C128" s="48"/>
      <c r="D128" s="48"/>
      <c r="E128" s="48"/>
      <c r="F128" s="48"/>
      <c r="G128" s="48"/>
      <c r="H128" s="48"/>
      <c r="I128" s="48"/>
      <c r="J128" s="48"/>
      <c r="K128" s="48"/>
      <c r="L128" s="48"/>
      <c r="M128" s="48"/>
      <c r="N128" s="48"/>
      <c r="O128" s="48"/>
      <c r="P128" s="48"/>
      <c r="Q128" s="48"/>
      <c r="R128" s="48"/>
      <c r="S128" s="528"/>
      <c r="T128" s="528"/>
      <c r="U128" s="382"/>
      <c r="V128" s="382"/>
      <c r="W128" s="382"/>
      <c r="X128" s="528"/>
      <c r="Y128" s="529"/>
      <c r="Z128" s="528"/>
      <c r="AA128" s="48"/>
      <c r="AB128" s="530"/>
      <c r="AC128" s="48"/>
      <c r="AD128" s="48"/>
      <c r="AE128" s="48"/>
      <c r="AF128" s="48"/>
    </row>
    <row r="129" spans="1:32" x14ac:dyDescent="0.2">
      <c r="A129" s="48"/>
      <c r="B129" s="48"/>
      <c r="C129" s="48"/>
      <c r="D129" s="48"/>
      <c r="E129" s="48"/>
      <c r="F129" s="48"/>
      <c r="G129" s="48"/>
      <c r="H129" s="48"/>
      <c r="I129" s="48"/>
      <c r="J129" s="48"/>
      <c r="K129" s="48"/>
      <c r="L129" s="48"/>
      <c r="M129" s="48"/>
      <c r="N129" s="48"/>
      <c r="O129" s="48"/>
      <c r="P129" s="48"/>
      <c r="Q129" s="48"/>
      <c r="R129" s="48"/>
      <c r="S129" s="528"/>
      <c r="T129" s="528"/>
      <c r="U129" s="382"/>
      <c r="V129" s="382"/>
      <c r="W129" s="382"/>
      <c r="X129" s="528"/>
      <c r="Y129" s="529"/>
      <c r="Z129" s="528"/>
      <c r="AA129" s="48"/>
      <c r="AB129" s="530"/>
      <c r="AC129" s="48"/>
      <c r="AD129" s="48"/>
      <c r="AE129" s="48"/>
      <c r="AF129" s="48"/>
    </row>
    <row r="130" spans="1:32" x14ac:dyDescent="0.2">
      <c r="A130" s="48"/>
      <c r="B130" s="48"/>
      <c r="C130" s="48"/>
      <c r="D130" s="48"/>
      <c r="E130" s="48"/>
      <c r="F130" s="48"/>
      <c r="G130" s="48"/>
      <c r="H130" s="48"/>
      <c r="I130" s="48"/>
      <c r="J130" s="48"/>
      <c r="K130" s="48"/>
      <c r="L130" s="48"/>
      <c r="M130" s="48"/>
      <c r="N130" s="48"/>
      <c r="O130" s="48"/>
      <c r="P130" s="48"/>
      <c r="Q130" s="48"/>
      <c r="R130" s="48"/>
      <c r="S130" s="528"/>
      <c r="T130" s="528"/>
      <c r="U130" s="382"/>
      <c r="V130" s="382"/>
      <c r="W130" s="382"/>
      <c r="X130" s="528"/>
      <c r="Y130" s="529"/>
      <c r="Z130" s="528"/>
      <c r="AA130" s="48"/>
      <c r="AB130" s="530"/>
      <c r="AC130" s="48"/>
      <c r="AD130" s="48"/>
      <c r="AE130" s="48"/>
      <c r="AF130" s="48"/>
    </row>
    <row r="131" spans="1:32" x14ac:dyDescent="0.2">
      <c r="A131" s="48"/>
      <c r="B131" s="48"/>
      <c r="C131" s="48"/>
      <c r="D131" s="48"/>
      <c r="E131" s="48"/>
      <c r="F131" s="48"/>
      <c r="G131" s="48"/>
      <c r="H131" s="48"/>
      <c r="I131" s="48"/>
      <c r="J131" s="48"/>
      <c r="K131" s="48"/>
      <c r="L131" s="48"/>
      <c r="M131" s="48"/>
      <c r="N131" s="48"/>
      <c r="O131" s="48"/>
      <c r="P131" s="48"/>
      <c r="Q131" s="48"/>
      <c r="R131" s="48"/>
      <c r="S131" s="528"/>
      <c r="T131" s="528"/>
      <c r="U131" s="382"/>
      <c r="V131" s="382"/>
      <c r="W131" s="382"/>
      <c r="X131" s="528"/>
      <c r="Y131" s="529"/>
      <c r="Z131" s="528"/>
      <c r="AA131" s="48"/>
      <c r="AB131" s="530"/>
      <c r="AC131" s="48"/>
      <c r="AD131" s="48"/>
      <c r="AE131" s="48"/>
      <c r="AF131" s="48"/>
    </row>
    <row r="132" spans="1:32" x14ac:dyDescent="0.2">
      <c r="A132" s="48"/>
      <c r="B132" s="48"/>
      <c r="C132" s="48"/>
      <c r="D132" s="48"/>
      <c r="E132" s="48"/>
      <c r="F132" s="48"/>
      <c r="G132" s="48"/>
      <c r="H132" s="48"/>
      <c r="I132" s="48"/>
      <c r="J132" s="48"/>
      <c r="K132" s="48"/>
      <c r="L132" s="48"/>
      <c r="M132" s="48"/>
      <c r="N132" s="48"/>
      <c r="O132" s="48"/>
      <c r="P132" s="48"/>
      <c r="Q132" s="48"/>
      <c r="R132" s="48"/>
      <c r="S132" s="528"/>
      <c r="T132" s="528"/>
      <c r="U132" s="382"/>
      <c r="V132" s="382"/>
      <c r="W132" s="382"/>
      <c r="X132" s="528"/>
      <c r="Y132" s="529"/>
      <c r="Z132" s="528"/>
      <c r="AA132" s="48"/>
      <c r="AB132" s="530"/>
      <c r="AC132" s="48"/>
      <c r="AD132" s="48"/>
      <c r="AE132" s="48"/>
      <c r="AF132" s="48"/>
    </row>
    <row r="133" spans="1:32" x14ac:dyDescent="0.2">
      <c r="A133" s="48"/>
      <c r="B133" s="48"/>
      <c r="C133" s="48"/>
      <c r="D133" s="48"/>
      <c r="E133" s="48"/>
      <c r="F133" s="48"/>
      <c r="G133" s="48"/>
      <c r="H133" s="48"/>
      <c r="I133" s="48"/>
      <c r="J133" s="48"/>
      <c r="K133" s="48"/>
      <c r="L133" s="48"/>
      <c r="M133" s="48"/>
      <c r="N133" s="48"/>
      <c r="O133" s="48"/>
      <c r="P133" s="48"/>
      <c r="Q133" s="48"/>
      <c r="R133" s="48"/>
      <c r="S133" s="528"/>
      <c r="T133" s="528"/>
      <c r="U133" s="382"/>
      <c r="V133" s="382"/>
      <c r="W133" s="382"/>
      <c r="X133" s="528"/>
      <c r="Y133" s="529"/>
      <c r="Z133" s="528"/>
      <c r="AA133" s="48"/>
      <c r="AB133" s="530"/>
      <c r="AC133" s="48"/>
      <c r="AD133" s="48"/>
      <c r="AE133" s="48"/>
      <c r="AF133" s="48"/>
    </row>
    <row r="134" spans="1:32" x14ac:dyDescent="0.2">
      <c r="A134" s="48"/>
      <c r="B134" s="48"/>
      <c r="C134" s="48"/>
      <c r="D134" s="48"/>
      <c r="E134" s="48"/>
      <c r="F134" s="48"/>
      <c r="G134" s="48"/>
      <c r="H134" s="48"/>
      <c r="I134" s="48"/>
      <c r="J134" s="48"/>
      <c r="K134" s="48"/>
      <c r="L134" s="48"/>
      <c r="M134" s="48"/>
      <c r="N134" s="48"/>
      <c r="O134" s="48"/>
      <c r="P134" s="48"/>
      <c r="Q134" s="48"/>
      <c r="R134" s="48"/>
      <c r="S134" s="528"/>
      <c r="T134" s="528"/>
      <c r="U134" s="382"/>
      <c r="V134" s="382"/>
      <c r="W134" s="382"/>
      <c r="X134" s="528"/>
      <c r="Y134" s="529"/>
      <c r="Z134" s="528"/>
      <c r="AA134" s="48"/>
      <c r="AB134" s="530"/>
      <c r="AC134" s="48"/>
      <c r="AD134" s="48"/>
      <c r="AE134" s="48"/>
      <c r="AF134" s="48"/>
    </row>
    <row r="135" spans="1:32" x14ac:dyDescent="0.2">
      <c r="A135" s="48"/>
      <c r="B135" s="48"/>
      <c r="C135" s="48"/>
      <c r="D135" s="48"/>
      <c r="E135" s="48"/>
      <c r="F135" s="48"/>
      <c r="G135" s="48"/>
      <c r="H135" s="48"/>
      <c r="I135" s="48"/>
      <c r="J135" s="48"/>
      <c r="K135" s="48"/>
      <c r="L135" s="48"/>
      <c r="M135" s="48"/>
      <c r="N135" s="48"/>
      <c r="O135" s="48"/>
      <c r="P135" s="48"/>
      <c r="Q135" s="48"/>
      <c r="R135" s="48"/>
      <c r="S135" s="528"/>
      <c r="T135" s="528"/>
      <c r="U135" s="382"/>
      <c r="V135" s="382"/>
      <c r="W135" s="382"/>
      <c r="X135" s="528"/>
      <c r="Y135" s="529"/>
      <c r="Z135" s="528"/>
      <c r="AA135" s="48"/>
      <c r="AB135" s="530"/>
      <c r="AC135" s="48"/>
      <c r="AD135" s="48"/>
      <c r="AE135" s="48"/>
      <c r="AF135" s="48"/>
    </row>
    <row r="136" spans="1:32" x14ac:dyDescent="0.2">
      <c r="A136" s="48"/>
      <c r="B136" s="48"/>
      <c r="C136" s="48"/>
      <c r="D136" s="48"/>
      <c r="E136" s="48"/>
      <c r="F136" s="48"/>
      <c r="G136" s="48"/>
      <c r="H136" s="48"/>
      <c r="I136" s="48"/>
      <c r="J136" s="48"/>
      <c r="K136" s="48"/>
      <c r="L136" s="48"/>
      <c r="M136" s="48"/>
      <c r="N136" s="48"/>
      <c r="O136" s="48"/>
      <c r="P136" s="48"/>
      <c r="Q136" s="48"/>
      <c r="R136" s="48"/>
      <c r="S136" s="528"/>
      <c r="T136" s="528"/>
      <c r="U136" s="382"/>
      <c r="V136" s="382"/>
      <c r="W136" s="382"/>
      <c r="X136" s="528"/>
      <c r="Y136" s="529"/>
      <c r="Z136" s="528"/>
      <c r="AA136" s="48"/>
      <c r="AB136" s="530"/>
      <c r="AC136" s="48"/>
      <c r="AD136" s="48"/>
      <c r="AE136" s="48"/>
      <c r="AF136" s="48"/>
    </row>
    <row r="137" spans="1:32" x14ac:dyDescent="0.2">
      <c r="A137" s="48"/>
      <c r="B137" s="48"/>
      <c r="C137" s="48"/>
      <c r="D137" s="48"/>
      <c r="E137" s="48"/>
      <c r="F137" s="48"/>
      <c r="G137" s="48"/>
      <c r="H137" s="48"/>
      <c r="I137" s="48"/>
      <c r="J137" s="48"/>
      <c r="K137" s="48"/>
      <c r="L137" s="48"/>
      <c r="M137" s="48"/>
      <c r="N137" s="48"/>
      <c r="O137" s="48"/>
      <c r="P137" s="48"/>
      <c r="Q137" s="48"/>
      <c r="R137" s="48"/>
      <c r="S137" s="528"/>
      <c r="T137" s="528"/>
      <c r="U137" s="382"/>
      <c r="V137" s="382"/>
      <c r="W137" s="382"/>
      <c r="X137" s="528"/>
      <c r="Y137" s="529"/>
      <c r="Z137" s="528"/>
      <c r="AA137" s="48"/>
      <c r="AB137" s="530"/>
      <c r="AC137" s="48"/>
      <c r="AD137" s="48"/>
      <c r="AE137" s="48"/>
      <c r="AF137" s="48"/>
    </row>
    <row r="138" spans="1:32" x14ac:dyDescent="0.2">
      <c r="A138" s="48"/>
      <c r="B138" s="48"/>
      <c r="C138" s="48"/>
      <c r="D138" s="48"/>
      <c r="E138" s="48"/>
      <c r="F138" s="48"/>
      <c r="G138" s="48"/>
      <c r="H138" s="48"/>
      <c r="I138" s="48"/>
      <c r="J138" s="48"/>
      <c r="K138" s="48"/>
      <c r="L138" s="48"/>
      <c r="M138" s="48"/>
      <c r="N138" s="48"/>
      <c r="O138" s="48"/>
      <c r="P138" s="48"/>
      <c r="Q138" s="48"/>
      <c r="R138" s="48"/>
      <c r="S138" s="528"/>
      <c r="T138" s="528"/>
      <c r="U138" s="382"/>
      <c r="V138" s="382"/>
      <c r="W138" s="382"/>
      <c r="X138" s="528"/>
      <c r="Y138" s="529"/>
      <c r="Z138" s="528"/>
      <c r="AA138" s="48"/>
      <c r="AB138" s="530"/>
      <c r="AC138" s="48"/>
      <c r="AD138" s="48"/>
      <c r="AE138" s="48"/>
      <c r="AF138" s="48"/>
    </row>
    <row r="139" spans="1:32" x14ac:dyDescent="0.2">
      <c r="A139" s="48"/>
      <c r="B139" s="48"/>
      <c r="C139" s="48"/>
      <c r="D139" s="48"/>
      <c r="E139" s="48"/>
      <c r="F139" s="48"/>
      <c r="G139" s="48"/>
      <c r="H139" s="48"/>
      <c r="I139" s="48"/>
      <c r="J139" s="48"/>
      <c r="K139" s="48"/>
      <c r="L139" s="48"/>
      <c r="M139" s="48"/>
      <c r="N139" s="48"/>
      <c r="O139" s="48"/>
      <c r="P139" s="48"/>
      <c r="Q139" s="48"/>
      <c r="R139" s="48"/>
      <c r="S139" s="528"/>
      <c r="T139" s="528"/>
      <c r="U139" s="382"/>
      <c r="V139" s="382"/>
      <c r="W139" s="382"/>
      <c r="X139" s="528"/>
      <c r="Y139" s="529"/>
      <c r="Z139" s="528"/>
      <c r="AA139" s="48"/>
      <c r="AB139" s="530"/>
      <c r="AC139" s="48"/>
      <c r="AD139" s="48"/>
      <c r="AE139" s="48"/>
      <c r="AF139" s="48"/>
    </row>
    <row r="140" spans="1:32" x14ac:dyDescent="0.2">
      <c r="A140" s="48"/>
      <c r="B140" s="48"/>
      <c r="C140" s="48"/>
      <c r="D140" s="48"/>
      <c r="E140" s="48"/>
      <c r="F140" s="48"/>
      <c r="G140" s="48"/>
      <c r="H140" s="48"/>
      <c r="I140" s="48"/>
      <c r="J140" s="48"/>
      <c r="K140" s="48"/>
      <c r="L140" s="48"/>
      <c r="M140" s="48"/>
      <c r="N140" s="48"/>
      <c r="O140" s="48"/>
      <c r="P140" s="48"/>
      <c r="Q140" s="48"/>
      <c r="R140" s="48"/>
      <c r="S140" s="528"/>
      <c r="T140" s="528"/>
      <c r="U140" s="382"/>
      <c r="V140" s="382"/>
      <c r="W140" s="382"/>
      <c r="X140" s="528"/>
      <c r="Y140" s="529"/>
      <c r="Z140" s="528"/>
      <c r="AA140" s="48"/>
      <c r="AB140" s="530"/>
      <c r="AC140" s="48"/>
      <c r="AD140" s="48"/>
      <c r="AE140" s="48"/>
      <c r="AF140" s="48"/>
    </row>
    <row r="141" spans="1:32" x14ac:dyDescent="0.2">
      <c r="A141" s="48"/>
      <c r="B141" s="48"/>
      <c r="C141" s="48"/>
      <c r="D141" s="48"/>
      <c r="E141" s="48"/>
      <c r="F141" s="48"/>
      <c r="G141" s="48"/>
      <c r="H141" s="48"/>
      <c r="I141" s="48"/>
      <c r="J141" s="48"/>
      <c r="K141" s="48"/>
      <c r="L141" s="48"/>
      <c r="M141" s="48"/>
      <c r="N141" s="48"/>
      <c r="O141" s="48"/>
      <c r="P141" s="48"/>
      <c r="Q141" s="48"/>
      <c r="R141" s="48"/>
      <c r="S141" s="528"/>
      <c r="T141" s="528"/>
      <c r="U141" s="382"/>
      <c r="V141" s="382"/>
      <c r="W141" s="382"/>
      <c r="X141" s="528"/>
      <c r="Y141" s="529"/>
      <c r="Z141" s="528"/>
      <c r="AA141" s="48"/>
      <c r="AB141" s="530"/>
      <c r="AC141" s="48"/>
      <c r="AD141" s="48"/>
      <c r="AE141" s="48"/>
      <c r="AF141" s="48"/>
    </row>
    <row r="142" spans="1:32" x14ac:dyDescent="0.2">
      <c r="A142" s="48"/>
      <c r="B142" s="48"/>
      <c r="C142" s="48"/>
      <c r="D142" s="48"/>
      <c r="E142" s="48"/>
      <c r="F142" s="48"/>
      <c r="G142" s="48"/>
      <c r="H142" s="48"/>
      <c r="I142" s="48"/>
      <c r="J142" s="48"/>
      <c r="K142" s="48"/>
      <c r="L142" s="48"/>
      <c r="M142" s="48"/>
      <c r="N142" s="48"/>
      <c r="O142" s="48"/>
      <c r="P142" s="48"/>
      <c r="Q142" s="48"/>
      <c r="R142" s="48"/>
      <c r="S142" s="528"/>
      <c r="T142" s="528"/>
      <c r="U142" s="382"/>
      <c r="V142" s="382"/>
      <c r="W142" s="382"/>
      <c r="X142" s="528"/>
      <c r="Y142" s="529"/>
      <c r="Z142" s="528"/>
      <c r="AA142" s="48"/>
      <c r="AB142" s="530"/>
      <c r="AC142" s="48"/>
      <c r="AD142" s="48"/>
      <c r="AE142" s="48"/>
      <c r="AF142" s="48"/>
    </row>
    <row r="143" spans="1:32" x14ac:dyDescent="0.2">
      <c r="A143" s="48"/>
      <c r="B143" s="48"/>
      <c r="C143" s="48"/>
      <c r="D143" s="48"/>
      <c r="E143" s="48"/>
      <c r="F143" s="48"/>
      <c r="G143" s="48"/>
      <c r="H143" s="48"/>
      <c r="I143" s="48"/>
      <c r="J143" s="48"/>
      <c r="K143" s="48"/>
      <c r="L143" s="48"/>
      <c r="M143" s="48"/>
      <c r="N143" s="48"/>
      <c r="O143" s="48"/>
      <c r="P143" s="48"/>
      <c r="Q143" s="48"/>
      <c r="R143" s="48"/>
      <c r="S143" s="528"/>
      <c r="T143" s="528"/>
      <c r="U143" s="382"/>
      <c r="V143" s="382"/>
      <c r="W143" s="382"/>
      <c r="X143" s="528"/>
      <c r="Y143" s="529"/>
      <c r="Z143" s="528"/>
      <c r="AA143" s="48"/>
      <c r="AB143" s="530"/>
      <c r="AC143" s="48"/>
      <c r="AD143" s="48"/>
      <c r="AE143" s="48"/>
      <c r="AF143" s="48"/>
    </row>
    <row r="144" spans="1:32" x14ac:dyDescent="0.2">
      <c r="A144" s="48"/>
      <c r="B144" s="48"/>
      <c r="C144" s="48"/>
      <c r="D144" s="48"/>
      <c r="E144" s="48"/>
      <c r="F144" s="48"/>
      <c r="G144" s="48"/>
      <c r="H144" s="48"/>
      <c r="I144" s="48"/>
      <c r="J144" s="48"/>
      <c r="K144" s="48"/>
      <c r="L144" s="48"/>
      <c r="M144" s="48"/>
      <c r="N144" s="48"/>
      <c r="O144" s="48"/>
      <c r="P144" s="48"/>
      <c r="Q144" s="48"/>
      <c r="R144" s="48"/>
      <c r="S144" s="528"/>
      <c r="T144" s="528"/>
      <c r="U144" s="382"/>
      <c r="V144" s="382"/>
      <c r="W144" s="382"/>
      <c r="X144" s="528"/>
      <c r="Y144" s="529"/>
      <c r="Z144" s="528"/>
      <c r="AA144" s="48"/>
      <c r="AB144" s="530"/>
      <c r="AC144" s="48"/>
      <c r="AD144" s="48"/>
      <c r="AE144" s="48"/>
      <c r="AF144" s="48"/>
    </row>
    <row r="145" spans="1:32" x14ac:dyDescent="0.2">
      <c r="A145" s="48"/>
      <c r="B145" s="48"/>
      <c r="C145" s="48"/>
      <c r="D145" s="48"/>
      <c r="E145" s="48"/>
      <c r="F145" s="48"/>
      <c r="G145" s="48"/>
      <c r="H145" s="48"/>
      <c r="I145" s="48"/>
      <c r="J145" s="48"/>
      <c r="K145" s="48"/>
      <c r="L145" s="48"/>
      <c r="M145" s="48"/>
      <c r="N145" s="48"/>
      <c r="O145" s="48"/>
      <c r="P145" s="48"/>
      <c r="Q145" s="48"/>
      <c r="R145" s="48"/>
      <c r="S145" s="528"/>
      <c r="T145" s="528"/>
      <c r="U145" s="382"/>
      <c r="V145" s="382"/>
      <c r="W145" s="382"/>
      <c r="X145" s="528"/>
      <c r="Y145" s="529"/>
      <c r="Z145" s="528"/>
      <c r="AA145" s="48"/>
      <c r="AB145" s="530"/>
      <c r="AC145" s="48"/>
      <c r="AD145" s="48"/>
      <c r="AE145" s="48"/>
      <c r="AF145" s="48"/>
    </row>
    <row r="146" spans="1:32" x14ac:dyDescent="0.2">
      <c r="A146" s="48"/>
      <c r="B146" s="48"/>
      <c r="C146" s="48"/>
      <c r="D146" s="48"/>
      <c r="E146" s="48"/>
      <c r="F146" s="48"/>
      <c r="G146" s="48"/>
      <c r="H146" s="48"/>
      <c r="I146" s="48"/>
      <c r="J146" s="48"/>
      <c r="K146" s="48"/>
      <c r="L146" s="48"/>
      <c r="M146" s="48"/>
      <c r="N146" s="48"/>
      <c r="O146" s="48"/>
      <c r="P146" s="48"/>
      <c r="Q146" s="48"/>
      <c r="R146" s="48"/>
      <c r="S146" s="528"/>
      <c r="T146" s="528"/>
      <c r="U146" s="382"/>
      <c r="V146" s="382"/>
      <c r="W146" s="382"/>
      <c r="X146" s="528"/>
      <c r="Y146" s="529"/>
      <c r="Z146" s="528"/>
      <c r="AA146" s="48"/>
      <c r="AB146" s="530"/>
      <c r="AC146" s="48"/>
      <c r="AD146" s="48"/>
      <c r="AE146" s="48"/>
      <c r="AF146" s="48"/>
    </row>
    <row r="147" spans="1:32" x14ac:dyDescent="0.2">
      <c r="A147" s="48"/>
      <c r="B147" s="48"/>
      <c r="C147" s="48"/>
      <c r="D147" s="48"/>
      <c r="E147" s="48"/>
      <c r="F147" s="48"/>
      <c r="G147" s="48"/>
      <c r="H147" s="48"/>
      <c r="I147" s="48"/>
      <c r="J147" s="48"/>
      <c r="K147" s="48"/>
      <c r="L147" s="48"/>
      <c r="M147" s="48"/>
      <c r="N147" s="48"/>
      <c r="O147" s="48"/>
      <c r="P147" s="48"/>
      <c r="Q147" s="48"/>
      <c r="R147" s="48"/>
      <c r="S147" s="528"/>
      <c r="T147" s="528"/>
      <c r="U147" s="382"/>
      <c r="V147" s="382"/>
      <c r="W147" s="382"/>
      <c r="X147" s="528"/>
      <c r="Y147" s="529"/>
      <c r="Z147" s="528"/>
      <c r="AA147" s="48"/>
      <c r="AB147" s="530"/>
      <c r="AC147" s="48"/>
      <c r="AD147" s="48"/>
      <c r="AE147" s="48"/>
      <c r="AF147" s="48"/>
    </row>
    <row r="148" spans="1:32" x14ac:dyDescent="0.2">
      <c r="A148" s="48"/>
      <c r="B148" s="48"/>
      <c r="C148" s="48"/>
      <c r="D148" s="48"/>
      <c r="E148" s="48"/>
      <c r="F148" s="48"/>
      <c r="G148" s="48"/>
      <c r="H148" s="48"/>
      <c r="I148" s="48"/>
      <c r="J148" s="48"/>
      <c r="K148" s="48"/>
      <c r="L148" s="48"/>
      <c r="M148" s="48"/>
      <c r="N148" s="48"/>
      <c r="O148" s="48"/>
      <c r="P148" s="48"/>
      <c r="Q148" s="48"/>
      <c r="R148" s="48"/>
      <c r="S148" s="528"/>
      <c r="T148" s="528"/>
      <c r="U148" s="382"/>
      <c r="V148" s="382"/>
      <c r="W148" s="382"/>
      <c r="X148" s="528"/>
      <c r="Y148" s="529"/>
      <c r="Z148" s="528"/>
      <c r="AA148" s="48"/>
      <c r="AB148" s="530"/>
      <c r="AC148" s="48"/>
      <c r="AD148" s="48"/>
      <c r="AE148" s="48"/>
      <c r="AF148" s="48"/>
    </row>
    <row r="149" spans="1:32" x14ac:dyDescent="0.2">
      <c r="A149" s="48"/>
      <c r="B149" s="48"/>
      <c r="C149" s="48"/>
      <c r="D149" s="48"/>
      <c r="E149" s="48"/>
      <c r="F149" s="48"/>
      <c r="G149" s="48"/>
      <c r="H149" s="48"/>
      <c r="I149" s="48"/>
      <c r="J149" s="48"/>
      <c r="K149" s="48"/>
      <c r="L149" s="48"/>
      <c r="M149" s="48"/>
      <c r="N149" s="48"/>
      <c r="O149" s="48"/>
      <c r="P149" s="48"/>
      <c r="Q149" s="48"/>
      <c r="R149" s="48"/>
      <c r="S149" s="528"/>
      <c r="T149" s="528"/>
      <c r="U149" s="382"/>
      <c r="V149" s="382"/>
      <c r="W149" s="382"/>
      <c r="X149" s="528"/>
      <c r="Y149" s="529"/>
      <c r="Z149" s="528"/>
      <c r="AA149" s="48"/>
      <c r="AB149" s="530"/>
      <c r="AC149" s="48"/>
      <c r="AD149" s="48"/>
      <c r="AE149" s="48"/>
      <c r="AF149" s="48"/>
    </row>
    <row r="150" spans="1:32" x14ac:dyDescent="0.2">
      <c r="A150" s="48"/>
      <c r="B150" s="48"/>
      <c r="C150" s="48"/>
      <c r="D150" s="48"/>
      <c r="E150" s="48"/>
      <c r="F150" s="48"/>
      <c r="G150" s="48"/>
      <c r="H150" s="48"/>
      <c r="I150" s="48"/>
      <c r="J150" s="48"/>
      <c r="K150" s="48"/>
      <c r="L150" s="48"/>
      <c r="M150" s="48"/>
      <c r="N150" s="48"/>
      <c r="O150" s="48"/>
      <c r="P150" s="48"/>
      <c r="Q150" s="48"/>
      <c r="R150" s="48"/>
      <c r="S150" s="528"/>
      <c r="T150" s="528"/>
      <c r="U150" s="382"/>
      <c r="V150" s="382"/>
      <c r="W150" s="382"/>
      <c r="X150" s="528"/>
      <c r="Y150" s="529"/>
      <c r="Z150" s="528"/>
      <c r="AA150" s="48"/>
      <c r="AB150" s="530"/>
      <c r="AC150" s="48"/>
      <c r="AD150" s="48"/>
      <c r="AE150" s="48"/>
      <c r="AF150" s="48"/>
    </row>
    <row r="151" spans="1:32" x14ac:dyDescent="0.2">
      <c r="A151" s="48"/>
      <c r="B151" s="48"/>
      <c r="C151" s="48"/>
      <c r="D151" s="48"/>
      <c r="E151" s="48"/>
      <c r="F151" s="48"/>
      <c r="G151" s="48"/>
      <c r="H151" s="48"/>
      <c r="I151" s="48"/>
      <c r="J151" s="48"/>
      <c r="K151" s="48"/>
      <c r="L151" s="48"/>
      <c r="M151" s="48"/>
      <c r="N151" s="48"/>
      <c r="O151" s="48"/>
      <c r="P151" s="48"/>
      <c r="Q151" s="48"/>
      <c r="R151" s="48"/>
      <c r="S151" s="528"/>
      <c r="T151" s="528"/>
      <c r="U151" s="382"/>
      <c r="V151" s="382"/>
      <c r="W151" s="382"/>
      <c r="X151" s="528"/>
      <c r="Y151" s="529"/>
      <c r="Z151" s="528"/>
      <c r="AA151" s="48"/>
      <c r="AB151" s="530"/>
      <c r="AC151" s="48"/>
      <c r="AD151" s="48"/>
      <c r="AE151" s="48"/>
      <c r="AF151" s="48"/>
    </row>
    <row r="152" spans="1:32" x14ac:dyDescent="0.2">
      <c r="A152" s="48"/>
      <c r="B152" s="48"/>
      <c r="C152" s="48"/>
      <c r="D152" s="48"/>
      <c r="E152" s="48"/>
      <c r="F152" s="48"/>
      <c r="G152" s="48"/>
      <c r="H152" s="48"/>
      <c r="I152" s="48"/>
      <c r="J152" s="48"/>
      <c r="K152" s="48"/>
      <c r="L152" s="48"/>
      <c r="M152" s="48"/>
      <c r="N152" s="48"/>
      <c r="O152" s="48"/>
      <c r="P152" s="48"/>
      <c r="Q152" s="48"/>
      <c r="R152" s="48"/>
      <c r="S152" s="528"/>
      <c r="T152" s="528"/>
      <c r="U152" s="382"/>
      <c r="V152" s="382"/>
      <c r="W152" s="382"/>
      <c r="X152" s="528"/>
      <c r="Y152" s="529"/>
      <c r="Z152" s="528"/>
      <c r="AA152" s="48"/>
      <c r="AB152" s="530"/>
      <c r="AC152" s="48"/>
      <c r="AD152" s="48"/>
      <c r="AE152" s="48"/>
      <c r="AF152" s="48"/>
    </row>
    <row r="153" spans="1:32" x14ac:dyDescent="0.2">
      <c r="A153" s="48"/>
      <c r="B153" s="48"/>
      <c r="C153" s="48"/>
      <c r="D153" s="48"/>
      <c r="E153" s="48"/>
      <c r="F153" s="48"/>
      <c r="G153" s="48"/>
      <c r="H153" s="48"/>
      <c r="I153" s="48"/>
      <c r="J153" s="48"/>
      <c r="K153" s="48"/>
      <c r="L153" s="48"/>
      <c r="M153" s="48"/>
      <c r="N153" s="48"/>
      <c r="O153" s="48"/>
      <c r="P153" s="48"/>
      <c r="Q153" s="48"/>
      <c r="R153" s="48"/>
      <c r="S153" s="528"/>
      <c r="T153" s="528"/>
      <c r="U153" s="382"/>
      <c r="V153" s="382"/>
      <c r="W153" s="382"/>
      <c r="X153" s="528"/>
      <c r="Y153" s="529"/>
      <c r="Z153" s="528"/>
      <c r="AA153" s="48"/>
      <c r="AB153" s="530"/>
      <c r="AC153" s="48"/>
      <c r="AD153" s="48"/>
      <c r="AE153" s="48"/>
      <c r="AF153" s="48"/>
    </row>
    <row r="154" spans="1:32" x14ac:dyDescent="0.2">
      <c r="A154" s="48"/>
      <c r="B154" s="48"/>
      <c r="C154" s="48"/>
      <c r="D154" s="48"/>
      <c r="E154" s="48"/>
      <c r="F154" s="48"/>
      <c r="G154" s="48"/>
      <c r="H154" s="48"/>
      <c r="I154" s="48"/>
      <c r="J154" s="48"/>
      <c r="K154" s="48"/>
      <c r="L154" s="48"/>
      <c r="M154" s="48"/>
      <c r="N154" s="48"/>
      <c r="O154" s="48"/>
      <c r="P154" s="48"/>
      <c r="Q154" s="48"/>
      <c r="R154" s="48"/>
      <c r="S154" s="528"/>
      <c r="T154" s="528"/>
      <c r="U154" s="382"/>
      <c r="V154" s="382"/>
      <c r="W154" s="382"/>
      <c r="X154" s="528"/>
      <c r="Y154" s="529"/>
      <c r="Z154" s="528"/>
      <c r="AA154" s="48"/>
      <c r="AB154" s="530"/>
      <c r="AC154" s="48"/>
      <c r="AD154" s="48"/>
      <c r="AE154" s="48"/>
      <c r="AF154" s="48"/>
    </row>
    <row r="155" spans="1:32" x14ac:dyDescent="0.2">
      <c r="A155" s="48"/>
      <c r="B155" s="48"/>
      <c r="C155" s="48"/>
      <c r="D155" s="48"/>
      <c r="E155" s="48"/>
      <c r="F155" s="48"/>
      <c r="G155" s="48"/>
      <c r="H155" s="48"/>
      <c r="I155" s="48"/>
      <c r="J155" s="48"/>
      <c r="K155" s="48"/>
      <c r="L155" s="48"/>
      <c r="M155" s="48"/>
      <c r="N155" s="48"/>
      <c r="O155" s="48"/>
      <c r="P155" s="48"/>
      <c r="Q155" s="48"/>
      <c r="R155" s="48"/>
      <c r="S155" s="528"/>
      <c r="T155" s="528"/>
      <c r="U155" s="382"/>
      <c r="V155" s="382"/>
      <c r="W155" s="382"/>
      <c r="X155" s="528"/>
      <c r="Y155" s="529"/>
      <c r="Z155" s="528"/>
      <c r="AA155" s="48"/>
      <c r="AB155" s="530"/>
      <c r="AC155" s="48"/>
      <c r="AD155" s="48"/>
      <c r="AE155" s="48"/>
      <c r="AF155" s="48"/>
    </row>
    <row r="156" spans="1:32" x14ac:dyDescent="0.2">
      <c r="A156" s="48"/>
      <c r="B156" s="48"/>
      <c r="C156" s="48"/>
      <c r="D156" s="48"/>
      <c r="E156" s="48"/>
      <c r="F156" s="48"/>
      <c r="G156" s="48"/>
      <c r="H156" s="48"/>
      <c r="I156" s="48"/>
      <c r="J156" s="48"/>
      <c r="K156" s="48"/>
      <c r="L156" s="48"/>
      <c r="M156" s="48"/>
      <c r="N156" s="48"/>
      <c r="O156" s="48"/>
      <c r="P156" s="48"/>
      <c r="Q156" s="48"/>
      <c r="R156" s="48"/>
      <c r="S156" s="528"/>
      <c r="T156" s="528"/>
      <c r="U156" s="382"/>
      <c r="V156" s="382"/>
      <c r="W156" s="382"/>
      <c r="X156" s="528"/>
      <c r="Y156" s="529"/>
      <c r="Z156" s="528"/>
      <c r="AA156" s="48"/>
      <c r="AB156" s="530"/>
      <c r="AC156" s="48"/>
      <c r="AD156" s="48"/>
      <c r="AE156" s="48"/>
      <c r="AF156" s="48"/>
    </row>
    <row r="157" spans="1:32" x14ac:dyDescent="0.2">
      <c r="A157" s="48"/>
      <c r="B157" s="48"/>
      <c r="C157" s="48"/>
      <c r="D157" s="48"/>
      <c r="E157" s="48"/>
      <c r="F157" s="48"/>
      <c r="G157" s="48"/>
      <c r="H157" s="48"/>
      <c r="I157" s="48"/>
      <c r="J157" s="48"/>
      <c r="K157" s="48"/>
      <c r="L157" s="48"/>
      <c r="M157" s="48"/>
      <c r="N157" s="48"/>
      <c r="O157" s="48"/>
      <c r="P157" s="48"/>
      <c r="Q157" s="48"/>
      <c r="R157" s="48"/>
      <c r="S157" s="528"/>
      <c r="T157" s="528"/>
      <c r="U157" s="382"/>
      <c r="V157" s="382"/>
      <c r="W157" s="382"/>
      <c r="X157" s="528"/>
      <c r="Y157" s="529"/>
      <c r="Z157" s="528"/>
      <c r="AA157" s="48"/>
      <c r="AB157" s="530"/>
      <c r="AC157" s="48"/>
      <c r="AD157" s="48"/>
      <c r="AE157" s="48"/>
      <c r="AF157" s="48"/>
    </row>
    <row r="158" spans="1:32" x14ac:dyDescent="0.2">
      <c r="A158" s="48"/>
      <c r="B158" s="48"/>
      <c r="C158" s="48"/>
      <c r="D158" s="48"/>
      <c r="E158" s="48"/>
      <c r="F158" s="48"/>
      <c r="G158" s="48"/>
      <c r="H158" s="48"/>
      <c r="I158" s="48"/>
      <c r="J158" s="48"/>
      <c r="K158" s="48"/>
      <c r="L158" s="48"/>
      <c r="M158" s="48"/>
      <c r="N158" s="48"/>
      <c r="O158" s="48"/>
      <c r="P158" s="48"/>
      <c r="Q158" s="48"/>
      <c r="R158" s="48"/>
      <c r="S158" s="528"/>
      <c r="T158" s="528"/>
      <c r="U158" s="382"/>
      <c r="V158" s="382"/>
      <c r="W158" s="382"/>
      <c r="X158" s="528"/>
      <c r="Y158" s="529"/>
      <c r="Z158" s="528"/>
      <c r="AA158" s="48"/>
      <c r="AB158" s="530"/>
      <c r="AC158" s="48"/>
      <c r="AD158" s="48"/>
      <c r="AE158" s="48"/>
      <c r="AF158" s="48"/>
    </row>
    <row r="159" spans="1:32" x14ac:dyDescent="0.2">
      <c r="A159" s="48"/>
      <c r="B159" s="48"/>
      <c r="C159" s="48"/>
      <c r="D159" s="48"/>
      <c r="E159" s="48"/>
      <c r="F159" s="48"/>
      <c r="G159" s="48"/>
      <c r="H159" s="48"/>
      <c r="I159" s="48"/>
      <c r="J159" s="48"/>
      <c r="K159" s="48"/>
      <c r="L159" s="48"/>
      <c r="M159" s="48"/>
      <c r="N159" s="48"/>
      <c r="O159" s="48"/>
      <c r="P159" s="48"/>
      <c r="Q159" s="48"/>
      <c r="R159" s="48"/>
      <c r="S159" s="528"/>
      <c r="T159" s="528"/>
      <c r="U159" s="382"/>
      <c r="V159" s="382"/>
      <c r="W159" s="382"/>
      <c r="X159" s="528"/>
      <c r="Y159" s="529"/>
      <c r="Z159" s="528"/>
      <c r="AA159" s="48"/>
      <c r="AB159" s="530"/>
      <c r="AC159" s="48"/>
      <c r="AD159" s="48"/>
      <c r="AE159" s="48"/>
      <c r="AF159" s="48"/>
    </row>
    <row r="160" spans="1:32" x14ac:dyDescent="0.2">
      <c r="A160" s="48"/>
      <c r="B160" s="48"/>
      <c r="C160" s="48"/>
      <c r="D160" s="48"/>
      <c r="E160" s="48"/>
      <c r="F160" s="48"/>
      <c r="G160" s="48"/>
      <c r="H160" s="48"/>
      <c r="I160" s="48"/>
      <c r="J160" s="48"/>
      <c r="K160" s="48"/>
      <c r="L160" s="48"/>
      <c r="M160" s="48"/>
      <c r="N160" s="48"/>
      <c r="O160" s="48"/>
      <c r="P160" s="48"/>
      <c r="Q160" s="48"/>
      <c r="R160" s="48"/>
      <c r="S160" s="528"/>
      <c r="T160" s="528"/>
      <c r="U160" s="382"/>
      <c r="V160" s="382"/>
      <c r="W160" s="382"/>
      <c r="X160" s="528"/>
      <c r="Y160" s="529"/>
      <c r="Z160" s="528"/>
      <c r="AA160" s="48"/>
      <c r="AB160" s="530"/>
      <c r="AC160" s="48"/>
      <c r="AD160" s="48"/>
      <c r="AE160" s="48"/>
      <c r="AF160" s="48"/>
    </row>
    <row r="161" spans="1:32" x14ac:dyDescent="0.2">
      <c r="A161" s="48"/>
      <c r="B161" s="48"/>
      <c r="C161" s="48"/>
      <c r="D161" s="48"/>
      <c r="E161" s="48"/>
      <c r="F161" s="48"/>
      <c r="G161" s="48"/>
      <c r="H161" s="48"/>
      <c r="I161" s="48"/>
      <c r="J161" s="48"/>
      <c r="K161" s="48"/>
      <c r="L161" s="48"/>
      <c r="M161" s="48"/>
      <c r="N161" s="48"/>
      <c r="O161" s="48"/>
      <c r="P161" s="48"/>
      <c r="Q161" s="48"/>
      <c r="R161" s="48"/>
      <c r="S161" s="528"/>
      <c r="T161" s="528"/>
      <c r="U161" s="382"/>
      <c r="V161" s="382"/>
      <c r="W161" s="382"/>
      <c r="X161" s="528"/>
      <c r="Y161" s="529"/>
      <c r="Z161" s="528"/>
      <c r="AA161" s="48"/>
      <c r="AB161" s="530"/>
      <c r="AC161" s="48"/>
      <c r="AD161" s="48"/>
      <c r="AE161" s="48"/>
      <c r="AF161" s="48"/>
    </row>
    <row r="162" spans="1:32" x14ac:dyDescent="0.2">
      <c r="A162" s="48"/>
      <c r="B162" s="48"/>
      <c r="C162" s="48"/>
      <c r="D162" s="48"/>
      <c r="E162" s="48"/>
      <c r="F162" s="48"/>
      <c r="G162" s="48"/>
      <c r="H162" s="48"/>
      <c r="I162" s="48"/>
      <c r="J162" s="48"/>
      <c r="K162" s="48"/>
      <c r="L162" s="48"/>
      <c r="M162" s="48"/>
      <c r="N162" s="48"/>
      <c r="O162" s="48"/>
      <c r="P162" s="48"/>
      <c r="Q162" s="48"/>
      <c r="R162" s="48"/>
      <c r="S162" s="528"/>
      <c r="T162" s="528"/>
      <c r="U162" s="382"/>
      <c r="V162" s="382"/>
      <c r="W162" s="382"/>
      <c r="X162" s="528"/>
      <c r="Y162" s="529"/>
      <c r="Z162" s="528"/>
      <c r="AA162" s="48"/>
      <c r="AB162" s="530"/>
      <c r="AC162" s="48"/>
      <c r="AD162" s="48"/>
      <c r="AE162" s="48"/>
      <c r="AF162" s="48"/>
    </row>
    <row r="163" spans="1:32" x14ac:dyDescent="0.2">
      <c r="A163" s="48"/>
      <c r="B163" s="48"/>
      <c r="C163" s="48"/>
      <c r="D163" s="48"/>
      <c r="E163" s="48"/>
      <c r="F163" s="48"/>
      <c r="G163" s="48"/>
      <c r="H163" s="48"/>
      <c r="I163" s="48"/>
      <c r="J163" s="48"/>
      <c r="K163" s="48"/>
      <c r="L163" s="48"/>
      <c r="M163" s="48"/>
      <c r="N163" s="48"/>
      <c r="O163" s="48"/>
      <c r="P163" s="48"/>
      <c r="Q163" s="48"/>
      <c r="R163" s="48"/>
      <c r="S163" s="528"/>
      <c r="T163" s="528"/>
      <c r="U163" s="382"/>
      <c r="V163" s="382"/>
      <c r="W163" s="382"/>
      <c r="X163" s="528"/>
      <c r="Y163" s="529"/>
      <c r="Z163" s="528"/>
      <c r="AA163" s="48"/>
      <c r="AB163" s="530"/>
      <c r="AC163" s="48"/>
      <c r="AD163" s="48"/>
      <c r="AE163" s="48"/>
      <c r="AF163" s="48"/>
    </row>
    <row r="164" spans="1:32" x14ac:dyDescent="0.2">
      <c r="A164" s="48"/>
      <c r="B164" s="48"/>
      <c r="C164" s="48"/>
      <c r="D164" s="48"/>
      <c r="E164" s="48"/>
      <c r="F164" s="48"/>
      <c r="G164" s="48"/>
      <c r="H164" s="48"/>
      <c r="I164" s="48"/>
      <c r="J164" s="48"/>
      <c r="K164" s="48"/>
      <c r="L164" s="48"/>
      <c r="M164" s="48"/>
      <c r="N164" s="48"/>
      <c r="O164" s="48"/>
      <c r="P164" s="48"/>
      <c r="Q164" s="48"/>
      <c r="R164" s="48"/>
      <c r="S164" s="528"/>
      <c r="T164" s="528"/>
      <c r="U164" s="382"/>
      <c r="V164" s="382"/>
      <c r="W164" s="382"/>
      <c r="X164" s="528"/>
      <c r="Y164" s="529"/>
      <c r="Z164" s="528"/>
      <c r="AA164" s="48"/>
      <c r="AB164" s="530"/>
      <c r="AC164" s="48"/>
      <c r="AD164" s="48"/>
      <c r="AE164" s="48"/>
      <c r="AF164" s="48"/>
    </row>
    <row r="165" spans="1:32" x14ac:dyDescent="0.2">
      <c r="A165" s="48"/>
      <c r="B165" s="48"/>
      <c r="C165" s="48"/>
      <c r="D165" s="48"/>
      <c r="E165" s="48"/>
      <c r="F165" s="48"/>
      <c r="G165" s="48"/>
      <c r="H165" s="48"/>
      <c r="I165" s="48"/>
      <c r="J165" s="48"/>
      <c r="K165" s="48"/>
      <c r="L165" s="48"/>
      <c r="M165" s="48"/>
      <c r="N165" s="48"/>
      <c r="O165" s="48"/>
      <c r="P165" s="48"/>
      <c r="Q165" s="48"/>
      <c r="R165" s="48"/>
      <c r="S165" s="528"/>
      <c r="T165" s="528"/>
      <c r="U165" s="382"/>
      <c r="V165" s="382"/>
      <c r="W165" s="382"/>
      <c r="X165" s="528"/>
      <c r="Y165" s="529"/>
      <c r="Z165" s="528"/>
      <c r="AA165" s="48"/>
      <c r="AB165" s="530"/>
      <c r="AC165" s="48"/>
      <c r="AD165" s="48"/>
      <c r="AE165" s="48"/>
      <c r="AF165" s="48"/>
    </row>
    <row r="166" spans="1:32" x14ac:dyDescent="0.2">
      <c r="A166" s="48"/>
      <c r="B166" s="48"/>
      <c r="C166" s="48"/>
      <c r="D166" s="48"/>
      <c r="E166" s="48"/>
      <c r="F166" s="48"/>
      <c r="G166" s="48"/>
      <c r="H166" s="48"/>
      <c r="I166" s="48"/>
      <c r="J166" s="48"/>
      <c r="K166" s="48"/>
      <c r="L166" s="48"/>
      <c r="M166" s="48"/>
      <c r="N166" s="48"/>
      <c r="O166" s="48"/>
      <c r="P166" s="48"/>
      <c r="Q166" s="48"/>
      <c r="R166" s="48"/>
      <c r="S166" s="528"/>
      <c r="T166" s="528"/>
      <c r="U166" s="382"/>
      <c r="V166" s="382"/>
      <c r="W166" s="382"/>
      <c r="X166" s="528"/>
      <c r="Y166" s="529"/>
      <c r="Z166" s="528"/>
      <c r="AA166" s="48"/>
      <c r="AB166" s="530"/>
      <c r="AC166" s="48"/>
      <c r="AD166" s="48"/>
      <c r="AE166" s="48"/>
      <c r="AF166" s="48"/>
    </row>
    <row r="167" spans="1:32" x14ac:dyDescent="0.2">
      <c r="A167" s="48"/>
      <c r="B167" s="48"/>
      <c r="C167" s="48"/>
      <c r="D167" s="48"/>
      <c r="E167" s="48"/>
      <c r="F167" s="48"/>
      <c r="G167" s="48"/>
      <c r="H167" s="48"/>
      <c r="I167" s="48"/>
      <c r="J167" s="48"/>
      <c r="K167" s="48"/>
      <c r="L167" s="48"/>
      <c r="M167" s="48"/>
      <c r="N167" s="48"/>
      <c r="O167" s="48"/>
      <c r="P167" s="48"/>
      <c r="Q167" s="48"/>
      <c r="R167" s="48"/>
      <c r="S167" s="528"/>
      <c r="T167" s="528"/>
      <c r="U167" s="382"/>
      <c r="V167" s="382"/>
      <c r="W167" s="382"/>
      <c r="X167" s="528"/>
      <c r="Y167" s="529"/>
      <c r="Z167" s="528"/>
      <c r="AA167" s="48"/>
      <c r="AB167" s="530"/>
      <c r="AC167" s="48"/>
      <c r="AD167" s="48"/>
      <c r="AE167" s="48"/>
      <c r="AF167" s="48"/>
    </row>
    <row r="168" spans="1:32" x14ac:dyDescent="0.2">
      <c r="A168" s="48"/>
      <c r="B168" s="48"/>
      <c r="C168" s="48"/>
      <c r="D168" s="48"/>
      <c r="E168" s="48"/>
      <c r="F168" s="48"/>
      <c r="G168" s="48"/>
      <c r="H168" s="48"/>
      <c r="I168" s="48"/>
      <c r="J168" s="48"/>
      <c r="K168" s="48"/>
      <c r="L168" s="48"/>
      <c r="M168" s="48"/>
      <c r="N168" s="48"/>
      <c r="O168" s="48"/>
      <c r="P168" s="48"/>
      <c r="Q168" s="48"/>
      <c r="R168" s="48"/>
      <c r="S168" s="528"/>
      <c r="T168" s="528"/>
      <c r="U168" s="382"/>
      <c r="V168" s="382"/>
      <c r="W168" s="382"/>
      <c r="X168" s="528"/>
      <c r="Y168" s="529"/>
      <c r="Z168" s="528"/>
      <c r="AA168" s="48"/>
      <c r="AB168" s="530"/>
      <c r="AC168" s="48"/>
      <c r="AD168" s="48"/>
      <c r="AE168" s="48"/>
      <c r="AF168" s="48"/>
    </row>
    <row r="169" spans="1:32" x14ac:dyDescent="0.2">
      <c r="A169" s="48"/>
      <c r="B169" s="48"/>
      <c r="C169" s="48"/>
      <c r="D169" s="48"/>
      <c r="E169" s="48"/>
      <c r="F169" s="48"/>
      <c r="G169" s="48"/>
      <c r="H169" s="48"/>
      <c r="I169" s="48"/>
      <c r="J169" s="48"/>
      <c r="K169" s="48"/>
      <c r="L169" s="48"/>
      <c r="M169" s="48"/>
      <c r="N169" s="48"/>
      <c r="O169" s="48"/>
      <c r="P169" s="48"/>
      <c r="Q169" s="48"/>
      <c r="R169" s="48"/>
      <c r="S169" s="528"/>
      <c r="T169" s="528"/>
      <c r="U169" s="382"/>
      <c r="V169" s="382"/>
      <c r="W169" s="382"/>
      <c r="X169" s="528"/>
      <c r="Y169" s="529"/>
      <c r="Z169" s="528"/>
      <c r="AA169" s="48"/>
      <c r="AB169" s="530"/>
      <c r="AC169" s="48"/>
      <c r="AD169" s="48"/>
      <c r="AE169" s="48"/>
      <c r="AF169" s="48"/>
    </row>
    <row r="170" spans="1:32" x14ac:dyDescent="0.2">
      <c r="A170" s="48"/>
      <c r="B170" s="48"/>
      <c r="C170" s="48"/>
      <c r="D170" s="48"/>
      <c r="E170" s="48"/>
      <c r="F170" s="48"/>
      <c r="G170" s="48"/>
      <c r="H170" s="48"/>
      <c r="I170" s="48"/>
      <c r="J170" s="48"/>
      <c r="K170" s="48"/>
      <c r="L170" s="48"/>
      <c r="M170" s="48"/>
      <c r="N170" s="48"/>
      <c r="O170" s="48"/>
      <c r="P170" s="48"/>
      <c r="Q170" s="48"/>
      <c r="R170" s="48"/>
      <c r="S170" s="528"/>
      <c r="T170" s="528"/>
      <c r="U170" s="382"/>
      <c r="V170" s="382"/>
      <c r="W170" s="382"/>
      <c r="X170" s="528"/>
      <c r="Y170" s="529"/>
      <c r="Z170" s="528"/>
      <c r="AA170" s="48"/>
      <c r="AB170" s="530"/>
      <c r="AC170" s="48"/>
      <c r="AD170" s="48"/>
      <c r="AE170" s="48"/>
      <c r="AF170" s="48"/>
    </row>
    <row r="171" spans="1:32" x14ac:dyDescent="0.2">
      <c r="A171" s="48"/>
      <c r="B171" s="48"/>
      <c r="C171" s="48"/>
      <c r="D171" s="48"/>
      <c r="E171" s="48"/>
      <c r="F171" s="48"/>
      <c r="G171" s="48"/>
      <c r="H171" s="48"/>
      <c r="I171" s="48"/>
      <c r="J171" s="48"/>
      <c r="K171" s="48"/>
      <c r="L171" s="48"/>
      <c r="M171" s="48"/>
      <c r="N171" s="48"/>
      <c r="O171" s="48"/>
      <c r="P171" s="48"/>
      <c r="Q171" s="48"/>
      <c r="R171" s="48"/>
      <c r="S171" s="528"/>
      <c r="T171" s="528"/>
      <c r="U171" s="382"/>
      <c r="V171" s="382"/>
      <c r="W171" s="382"/>
      <c r="X171" s="528"/>
      <c r="Y171" s="529"/>
      <c r="Z171" s="528"/>
      <c r="AA171" s="48"/>
      <c r="AB171" s="530"/>
      <c r="AC171" s="48"/>
      <c r="AD171" s="48"/>
      <c r="AE171" s="48"/>
      <c r="AF171" s="48"/>
    </row>
    <row r="172" spans="1:32" x14ac:dyDescent="0.2">
      <c r="A172" s="48"/>
      <c r="B172" s="48"/>
      <c r="C172" s="48"/>
      <c r="D172" s="48"/>
      <c r="E172" s="48"/>
      <c r="F172" s="48"/>
      <c r="G172" s="48"/>
      <c r="H172" s="48"/>
      <c r="I172" s="48"/>
      <c r="J172" s="48"/>
      <c r="K172" s="48"/>
      <c r="L172" s="48"/>
      <c r="M172" s="48"/>
      <c r="N172" s="48"/>
      <c r="O172" s="48"/>
      <c r="P172" s="48"/>
      <c r="Q172" s="48"/>
      <c r="R172" s="48"/>
      <c r="S172" s="528"/>
      <c r="T172" s="528"/>
      <c r="U172" s="382"/>
      <c r="V172" s="382"/>
      <c r="W172" s="382"/>
      <c r="X172" s="528"/>
      <c r="Y172" s="529"/>
      <c r="Z172" s="528"/>
      <c r="AA172" s="48"/>
      <c r="AB172" s="530"/>
      <c r="AC172" s="48"/>
      <c r="AD172" s="48"/>
      <c r="AE172" s="48"/>
      <c r="AF172" s="48"/>
    </row>
    <row r="173" spans="1:32" x14ac:dyDescent="0.2">
      <c r="A173" s="48"/>
      <c r="B173" s="48"/>
      <c r="C173" s="48"/>
      <c r="D173" s="48"/>
      <c r="E173" s="48"/>
      <c r="F173" s="48"/>
      <c r="G173" s="48"/>
      <c r="H173" s="48"/>
      <c r="I173" s="48"/>
      <c r="J173" s="48"/>
      <c r="K173" s="48"/>
      <c r="L173" s="48"/>
      <c r="M173" s="48"/>
      <c r="N173" s="48"/>
      <c r="O173" s="48"/>
      <c r="P173" s="48"/>
      <c r="Q173" s="48"/>
      <c r="R173" s="48"/>
      <c r="S173" s="528"/>
      <c r="T173" s="528"/>
      <c r="U173" s="382"/>
      <c r="V173" s="382"/>
      <c r="W173" s="382"/>
      <c r="X173" s="528"/>
      <c r="Y173" s="529"/>
      <c r="Z173" s="528"/>
      <c r="AA173" s="48"/>
      <c r="AB173" s="530"/>
      <c r="AC173" s="48"/>
      <c r="AD173" s="48"/>
      <c r="AE173" s="48"/>
      <c r="AF173" s="48"/>
    </row>
    <row r="174" spans="1:32" x14ac:dyDescent="0.2">
      <c r="A174" s="48"/>
      <c r="B174" s="48"/>
      <c r="C174" s="48"/>
      <c r="D174" s="48"/>
      <c r="E174" s="48"/>
      <c r="F174" s="48"/>
      <c r="G174" s="48"/>
      <c r="H174" s="48"/>
      <c r="I174" s="48"/>
      <c r="J174" s="48"/>
      <c r="K174" s="48"/>
      <c r="L174" s="48"/>
      <c r="M174" s="48"/>
      <c r="N174" s="48"/>
      <c r="O174" s="48"/>
      <c r="P174" s="48"/>
      <c r="Q174" s="48"/>
      <c r="R174" s="48"/>
      <c r="S174" s="528"/>
      <c r="T174" s="528"/>
      <c r="U174" s="382"/>
      <c r="V174" s="382"/>
      <c r="W174" s="382"/>
      <c r="X174" s="528"/>
      <c r="Y174" s="529"/>
      <c r="Z174" s="528"/>
      <c r="AA174" s="48"/>
      <c r="AB174" s="530"/>
      <c r="AC174" s="48"/>
      <c r="AD174" s="48"/>
      <c r="AE174" s="48"/>
      <c r="AF174" s="48"/>
    </row>
    <row r="175" spans="1:32" x14ac:dyDescent="0.2">
      <c r="A175" s="48"/>
      <c r="B175" s="48"/>
      <c r="C175" s="48"/>
      <c r="D175" s="48"/>
      <c r="E175" s="48"/>
      <c r="F175" s="48"/>
      <c r="G175" s="48"/>
      <c r="H175" s="48"/>
      <c r="I175" s="48"/>
      <c r="J175" s="48"/>
      <c r="K175" s="48"/>
      <c r="L175" s="48"/>
      <c r="M175" s="48"/>
      <c r="N175" s="48"/>
      <c r="O175" s="48"/>
      <c r="P175" s="48"/>
      <c r="Q175" s="48"/>
      <c r="R175" s="48"/>
      <c r="S175" s="528"/>
      <c r="T175" s="528"/>
      <c r="U175" s="382"/>
      <c r="V175" s="382"/>
      <c r="W175" s="382"/>
      <c r="X175" s="528"/>
      <c r="Y175" s="529"/>
      <c r="Z175" s="528"/>
      <c r="AA175" s="48"/>
      <c r="AB175" s="530"/>
      <c r="AC175" s="48"/>
      <c r="AD175" s="48"/>
      <c r="AE175" s="48"/>
      <c r="AF175" s="48"/>
    </row>
    <row r="176" spans="1:32" x14ac:dyDescent="0.2">
      <c r="A176" s="48"/>
      <c r="B176" s="48"/>
      <c r="C176" s="48"/>
      <c r="D176" s="48"/>
      <c r="E176" s="48"/>
      <c r="F176" s="48"/>
      <c r="G176" s="48"/>
      <c r="H176" s="48"/>
      <c r="I176" s="48"/>
      <c r="J176" s="48"/>
      <c r="K176" s="48"/>
      <c r="L176" s="48"/>
      <c r="M176" s="48"/>
      <c r="N176" s="48"/>
      <c r="O176" s="48"/>
      <c r="P176" s="48"/>
      <c r="Q176" s="48"/>
      <c r="R176" s="48"/>
      <c r="S176" s="528"/>
      <c r="T176" s="528"/>
      <c r="U176" s="382"/>
      <c r="V176" s="382"/>
      <c r="W176" s="382"/>
      <c r="X176" s="528"/>
      <c r="Y176" s="529"/>
      <c r="Z176" s="528"/>
      <c r="AA176" s="48"/>
      <c r="AB176" s="530"/>
      <c r="AC176" s="48"/>
      <c r="AD176" s="48"/>
      <c r="AE176" s="48"/>
      <c r="AF176" s="48"/>
    </row>
    <row r="177" spans="1:32" x14ac:dyDescent="0.2">
      <c r="A177" s="48"/>
      <c r="B177" s="48"/>
      <c r="C177" s="48"/>
      <c r="D177" s="48"/>
      <c r="E177" s="48"/>
      <c r="F177" s="48"/>
      <c r="G177" s="48"/>
      <c r="H177" s="48"/>
      <c r="I177" s="48"/>
      <c r="J177" s="48"/>
      <c r="K177" s="48"/>
      <c r="L177" s="48"/>
      <c r="M177" s="48"/>
      <c r="N177" s="48"/>
      <c r="O177" s="48"/>
      <c r="P177" s="48"/>
      <c r="Q177" s="48"/>
      <c r="R177" s="48"/>
      <c r="S177" s="528"/>
      <c r="T177" s="528"/>
      <c r="U177" s="382"/>
      <c r="V177" s="382"/>
      <c r="W177" s="382"/>
      <c r="X177" s="528"/>
      <c r="Y177" s="529"/>
      <c r="Z177" s="528"/>
      <c r="AA177" s="48"/>
      <c r="AB177" s="530"/>
      <c r="AC177" s="48"/>
      <c r="AD177" s="48"/>
      <c r="AE177" s="48"/>
      <c r="AF177" s="48"/>
    </row>
    <row r="178" spans="1:32" x14ac:dyDescent="0.2">
      <c r="A178" s="48"/>
      <c r="B178" s="48"/>
      <c r="C178" s="48"/>
      <c r="D178" s="48"/>
      <c r="E178" s="48"/>
      <c r="F178" s="48"/>
      <c r="G178" s="48"/>
      <c r="H178" s="48"/>
      <c r="I178" s="48"/>
      <c r="J178" s="48"/>
      <c r="K178" s="48"/>
      <c r="L178" s="48"/>
      <c r="M178" s="48"/>
      <c r="N178" s="48"/>
      <c r="O178" s="48"/>
      <c r="P178" s="48"/>
      <c r="Q178" s="48"/>
      <c r="R178" s="48"/>
      <c r="S178" s="528"/>
      <c r="T178" s="528"/>
      <c r="U178" s="382"/>
      <c r="V178" s="382"/>
      <c r="W178" s="382"/>
      <c r="X178" s="528"/>
      <c r="Y178" s="529"/>
      <c r="Z178" s="528"/>
      <c r="AA178" s="48"/>
      <c r="AB178" s="530"/>
      <c r="AC178" s="48"/>
      <c r="AD178" s="48"/>
      <c r="AE178" s="48"/>
      <c r="AF178" s="48"/>
    </row>
    <row r="179" spans="1:32" x14ac:dyDescent="0.2">
      <c r="A179" s="48"/>
      <c r="B179" s="48"/>
      <c r="C179" s="48"/>
      <c r="D179" s="48"/>
      <c r="E179" s="48"/>
      <c r="F179" s="48"/>
      <c r="G179" s="48"/>
      <c r="H179" s="48"/>
      <c r="I179" s="48"/>
      <c r="J179" s="48"/>
      <c r="K179" s="48"/>
      <c r="L179" s="48"/>
      <c r="M179" s="48"/>
      <c r="N179" s="48"/>
      <c r="O179" s="48"/>
      <c r="P179" s="48"/>
      <c r="Q179" s="48"/>
      <c r="R179" s="48"/>
      <c r="S179" s="528"/>
      <c r="T179" s="528"/>
      <c r="U179" s="382"/>
      <c r="V179" s="382"/>
      <c r="W179" s="382"/>
      <c r="X179" s="528"/>
      <c r="Y179" s="529"/>
      <c r="Z179" s="528"/>
      <c r="AA179" s="48"/>
      <c r="AB179" s="530"/>
      <c r="AC179" s="48"/>
      <c r="AD179" s="48"/>
      <c r="AE179" s="48"/>
      <c r="AF179" s="48"/>
    </row>
    <row r="180" spans="1:32" x14ac:dyDescent="0.2">
      <c r="A180" s="48"/>
      <c r="B180" s="48"/>
      <c r="C180" s="48"/>
      <c r="D180" s="48"/>
      <c r="E180" s="48"/>
      <c r="F180" s="48"/>
      <c r="G180" s="48"/>
      <c r="H180" s="48"/>
      <c r="I180" s="48"/>
      <c r="J180" s="48"/>
      <c r="K180" s="48"/>
      <c r="L180" s="48"/>
      <c r="M180" s="48"/>
      <c r="N180" s="48"/>
      <c r="O180" s="48"/>
      <c r="P180" s="48"/>
      <c r="Q180" s="48"/>
      <c r="R180" s="48"/>
      <c r="S180" s="528"/>
      <c r="T180" s="528"/>
      <c r="U180" s="382"/>
      <c r="V180" s="382"/>
      <c r="W180" s="382"/>
      <c r="X180" s="528"/>
      <c r="Y180" s="529"/>
      <c r="Z180" s="528"/>
      <c r="AA180" s="48"/>
      <c r="AB180" s="530"/>
      <c r="AC180" s="48"/>
      <c r="AD180" s="48"/>
      <c r="AE180" s="48"/>
      <c r="AF180" s="48"/>
    </row>
    <row r="181" spans="1:32" x14ac:dyDescent="0.2">
      <c r="A181" s="48"/>
      <c r="B181" s="48"/>
      <c r="C181" s="48"/>
      <c r="D181" s="48"/>
      <c r="E181" s="48"/>
      <c r="F181" s="48"/>
      <c r="G181" s="48"/>
      <c r="H181" s="48"/>
      <c r="I181" s="48"/>
      <c r="J181" s="48"/>
      <c r="K181" s="48"/>
      <c r="L181" s="48"/>
      <c r="M181" s="48"/>
      <c r="N181" s="48"/>
      <c r="O181" s="48"/>
      <c r="P181" s="48"/>
      <c r="Q181" s="48"/>
      <c r="R181" s="48"/>
      <c r="S181" s="528"/>
      <c r="T181" s="528"/>
      <c r="U181" s="382"/>
      <c r="V181" s="382"/>
      <c r="W181" s="382"/>
      <c r="X181" s="528"/>
      <c r="Y181" s="529"/>
      <c r="Z181" s="528"/>
      <c r="AA181" s="48"/>
      <c r="AB181" s="530"/>
      <c r="AC181" s="48"/>
      <c r="AD181" s="48"/>
      <c r="AE181" s="48"/>
      <c r="AF181" s="48"/>
    </row>
    <row r="182" spans="1:32" x14ac:dyDescent="0.2">
      <c r="A182" s="48"/>
      <c r="B182" s="48"/>
      <c r="C182" s="48"/>
      <c r="D182" s="48"/>
      <c r="E182" s="48"/>
      <c r="F182" s="48"/>
      <c r="G182" s="48"/>
      <c r="H182" s="48"/>
      <c r="I182" s="48"/>
      <c r="J182" s="48"/>
      <c r="K182" s="48"/>
      <c r="L182" s="48"/>
      <c r="M182" s="48"/>
      <c r="N182" s="48"/>
      <c r="O182" s="48"/>
      <c r="P182" s="48"/>
      <c r="Q182" s="48"/>
      <c r="R182" s="48"/>
      <c r="S182" s="528"/>
      <c r="T182" s="528"/>
      <c r="U182" s="382"/>
      <c r="V182" s="382"/>
      <c r="W182" s="382"/>
      <c r="X182" s="528"/>
      <c r="Y182" s="529"/>
      <c r="Z182" s="528"/>
      <c r="AA182" s="48"/>
      <c r="AB182" s="530"/>
      <c r="AC182" s="48"/>
      <c r="AD182" s="48"/>
      <c r="AE182" s="48"/>
      <c r="AF182" s="48"/>
    </row>
    <row r="183" spans="1:32" x14ac:dyDescent="0.2">
      <c r="A183" s="48"/>
      <c r="B183" s="48"/>
      <c r="C183" s="48"/>
      <c r="D183" s="48"/>
      <c r="E183" s="48"/>
      <c r="F183" s="48"/>
      <c r="G183" s="48"/>
      <c r="H183" s="48"/>
      <c r="I183" s="48"/>
      <c r="J183" s="48"/>
      <c r="K183" s="48"/>
      <c r="L183" s="48"/>
      <c r="M183" s="48"/>
      <c r="N183" s="48"/>
      <c r="O183" s="48"/>
      <c r="P183" s="48"/>
      <c r="Q183" s="48"/>
      <c r="R183" s="48"/>
      <c r="S183" s="528"/>
      <c r="T183" s="528"/>
      <c r="U183" s="382"/>
      <c r="V183" s="382"/>
      <c r="W183" s="382"/>
      <c r="X183" s="528"/>
      <c r="Y183" s="529"/>
      <c r="Z183" s="528"/>
      <c r="AA183" s="48"/>
      <c r="AB183" s="530"/>
      <c r="AC183" s="48"/>
      <c r="AD183" s="48"/>
      <c r="AE183" s="48"/>
      <c r="AF183" s="48"/>
    </row>
    <row r="184" spans="1:32" x14ac:dyDescent="0.2">
      <c r="A184" s="48"/>
      <c r="B184" s="48"/>
      <c r="C184" s="48"/>
      <c r="D184" s="48"/>
      <c r="E184" s="48"/>
      <c r="F184" s="48"/>
      <c r="G184" s="48"/>
      <c r="H184" s="48"/>
      <c r="I184" s="48"/>
      <c r="J184" s="48"/>
      <c r="K184" s="48"/>
      <c r="L184" s="48"/>
      <c r="M184" s="48"/>
      <c r="N184" s="48"/>
      <c r="O184" s="48"/>
      <c r="P184" s="48"/>
      <c r="Q184" s="48"/>
      <c r="R184" s="48"/>
      <c r="S184" s="528"/>
      <c r="T184" s="528"/>
      <c r="U184" s="382"/>
      <c r="V184" s="382"/>
      <c r="W184" s="382"/>
      <c r="X184" s="528"/>
      <c r="Y184" s="529"/>
      <c r="Z184" s="528"/>
      <c r="AA184" s="48"/>
      <c r="AB184" s="530"/>
      <c r="AC184" s="48"/>
      <c r="AD184" s="48"/>
      <c r="AE184" s="48"/>
      <c r="AF184" s="48"/>
    </row>
    <row r="185" spans="1:32" x14ac:dyDescent="0.2">
      <c r="A185" s="48"/>
      <c r="B185" s="48"/>
      <c r="C185" s="48"/>
      <c r="D185" s="48"/>
      <c r="E185" s="48"/>
      <c r="F185" s="48"/>
      <c r="G185" s="48"/>
      <c r="H185" s="48"/>
      <c r="I185" s="48"/>
      <c r="J185" s="48"/>
      <c r="K185" s="48"/>
      <c r="L185" s="48"/>
      <c r="M185" s="48"/>
      <c r="N185" s="48"/>
      <c r="O185" s="48"/>
      <c r="P185" s="48"/>
      <c r="Q185" s="48"/>
      <c r="R185" s="48"/>
      <c r="S185" s="528"/>
      <c r="T185" s="528"/>
      <c r="U185" s="382"/>
      <c r="V185" s="382"/>
      <c r="W185" s="382"/>
      <c r="X185" s="528"/>
      <c r="Y185" s="529"/>
      <c r="Z185" s="528"/>
      <c r="AA185" s="48"/>
      <c r="AB185" s="530"/>
      <c r="AC185" s="48"/>
      <c r="AD185" s="48"/>
      <c r="AE185" s="48"/>
      <c r="AF185" s="48"/>
    </row>
    <row r="186" spans="1:32" x14ac:dyDescent="0.2">
      <c r="A186" s="48"/>
      <c r="B186" s="48"/>
      <c r="C186" s="48"/>
      <c r="D186" s="48"/>
      <c r="E186" s="48"/>
      <c r="F186" s="48"/>
      <c r="G186" s="48"/>
      <c r="H186" s="48"/>
      <c r="I186" s="48"/>
      <c r="J186" s="48"/>
      <c r="K186" s="48"/>
      <c r="L186" s="48"/>
      <c r="M186" s="48"/>
      <c r="N186" s="48"/>
      <c r="O186" s="48"/>
      <c r="P186" s="48"/>
      <c r="Q186" s="48"/>
      <c r="R186" s="48"/>
      <c r="S186" s="528"/>
      <c r="T186" s="528"/>
      <c r="U186" s="382"/>
      <c r="V186" s="382"/>
      <c r="W186" s="382"/>
      <c r="X186" s="528"/>
      <c r="Y186" s="529"/>
      <c r="Z186" s="528"/>
      <c r="AA186" s="48"/>
      <c r="AB186" s="530"/>
      <c r="AC186" s="48"/>
      <c r="AD186" s="48"/>
      <c r="AE186" s="48"/>
      <c r="AF186" s="48"/>
    </row>
    <row r="187" spans="1:32" x14ac:dyDescent="0.2">
      <c r="A187" s="48"/>
      <c r="B187" s="48"/>
      <c r="C187" s="48"/>
      <c r="D187" s="48"/>
      <c r="E187" s="48"/>
      <c r="F187" s="48"/>
      <c r="G187" s="48"/>
      <c r="H187" s="48"/>
      <c r="I187" s="48"/>
      <c r="J187" s="48"/>
      <c r="K187" s="48"/>
      <c r="L187" s="48"/>
      <c r="M187" s="48"/>
      <c r="N187" s="48"/>
      <c r="O187" s="48"/>
      <c r="P187" s="48"/>
      <c r="Q187" s="48"/>
      <c r="R187" s="48"/>
      <c r="S187" s="528"/>
      <c r="T187" s="528"/>
      <c r="U187" s="382"/>
      <c r="V187" s="382"/>
      <c r="W187" s="382"/>
      <c r="X187" s="528"/>
      <c r="Y187" s="529"/>
      <c r="Z187" s="528"/>
      <c r="AA187" s="48"/>
      <c r="AB187" s="530"/>
      <c r="AC187" s="48"/>
      <c r="AD187" s="48"/>
      <c r="AE187" s="48"/>
      <c r="AF187" s="48"/>
    </row>
    <row r="188" spans="1:32" x14ac:dyDescent="0.2">
      <c r="A188" s="48"/>
      <c r="B188" s="48"/>
      <c r="C188" s="48"/>
      <c r="D188" s="48"/>
      <c r="E188" s="48"/>
      <c r="F188" s="48"/>
      <c r="G188" s="48"/>
      <c r="H188" s="48"/>
      <c r="I188" s="48"/>
      <c r="J188" s="48"/>
      <c r="K188" s="48"/>
      <c r="L188" s="48"/>
      <c r="M188" s="48"/>
      <c r="N188" s="48"/>
      <c r="O188" s="48"/>
      <c r="P188" s="48"/>
      <c r="Q188" s="48"/>
      <c r="R188" s="48"/>
      <c r="S188" s="528"/>
      <c r="T188" s="528"/>
      <c r="U188" s="382"/>
      <c r="V188" s="382"/>
      <c r="W188" s="382"/>
      <c r="X188" s="528"/>
      <c r="Y188" s="529"/>
      <c r="Z188" s="528"/>
      <c r="AA188" s="48"/>
      <c r="AB188" s="530"/>
      <c r="AC188" s="48"/>
      <c r="AD188" s="48"/>
      <c r="AE188" s="48"/>
      <c r="AF188" s="48"/>
    </row>
    <row r="189" spans="1:32" x14ac:dyDescent="0.2">
      <c r="A189" s="48"/>
      <c r="B189" s="48"/>
      <c r="C189" s="48"/>
      <c r="D189" s="48"/>
      <c r="E189" s="48"/>
      <c r="F189" s="48"/>
      <c r="G189" s="48"/>
      <c r="H189" s="48"/>
      <c r="I189" s="48"/>
      <c r="J189" s="48"/>
      <c r="K189" s="48"/>
      <c r="L189" s="48"/>
      <c r="M189" s="48"/>
      <c r="N189" s="48"/>
      <c r="O189" s="48"/>
      <c r="P189" s="48"/>
      <c r="Q189" s="48"/>
      <c r="R189" s="48"/>
      <c r="S189" s="528"/>
      <c r="T189" s="528"/>
      <c r="U189" s="382"/>
      <c r="V189" s="382"/>
      <c r="W189" s="382"/>
      <c r="X189" s="528"/>
      <c r="Y189" s="529"/>
      <c r="Z189" s="528"/>
      <c r="AA189" s="48"/>
      <c r="AB189" s="530"/>
      <c r="AC189" s="48"/>
      <c r="AD189" s="48"/>
      <c r="AE189" s="48"/>
      <c r="AF189" s="48"/>
    </row>
    <row r="190" spans="1:32" x14ac:dyDescent="0.2">
      <c r="A190" s="48"/>
      <c r="B190" s="48"/>
      <c r="C190" s="48"/>
      <c r="D190" s="48"/>
      <c r="E190" s="48"/>
      <c r="F190" s="48"/>
      <c r="G190" s="48"/>
      <c r="H190" s="48"/>
      <c r="I190" s="48"/>
      <c r="J190" s="48"/>
      <c r="K190" s="48"/>
      <c r="L190" s="48"/>
      <c r="M190" s="48"/>
      <c r="N190" s="48"/>
      <c r="O190" s="48"/>
      <c r="P190" s="48"/>
      <c r="Q190" s="48"/>
      <c r="R190" s="48"/>
      <c r="S190" s="528"/>
      <c r="T190" s="528"/>
      <c r="U190" s="382"/>
      <c r="V190" s="382"/>
      <c r="W190" s="382"/>
      <c r="X190" s="528"/>
      <c r="Y190" s="529"/>
      <c r="Z190" s="528"/>
      <c r="AA190" s="48"/>
      <c r="AB190" s="530"/>
      <c r="AC190" s="48"/>
      <c r="AD190" s="48"/>
      <c r="AE190" s="48"/>
      <c r="AF190" s="48"/>
    </row>
    <row r="191" spans="1:32" x14ac:dyDescent="0.2">
      <c r="A191" s="48"/>
      <c r="B191" s="48"/>
      <c r="C191" s="48"/>
      <c r="D191" s="48"/>
      <c r="E191" s="48"/>
      <c r="F191" s="48"/>
      <c r="G191" s="48"/>
      <c r="H191" s="48"/>
      <c r="I191" s="48"/>
      <c r="J191" s="48"/>
      <c r="K191" s="48"/>
      <c r="L191" s="48"/>
      <c r="M191" s="48"/>
      <c r="N191" s="48"/>
      <c r="O191" s="48"/>
      <c r="P191" s="48"/>
      <c r="Q191" s="48"/>
      <c r="R191" s="48"/>
      <c r="S191" s="528"/>
      <c r="T191" s="528"/>
      <c r="U191" s="382"/>
      <c r="V191" s="382"/>
      <c r="W191" s="382"/>
      <c r="X191" s="528"/>
      <c r="Y191" s="529"/>
      <c r="Z191" s="528"/>
      <c r="AA191" s="48"/>
      <c r="AB191" s="530"/>
      <c r="AC191" s="48"/>
      <c r="AD191" s="48"/>
      <c r="AE191" s="48"/>
      <c r="AF191" s="48"/>
    </row>
    <row r="192" spans="1:32" x14ac:dyDescent="0.2">
      <c r="A192" s="48"/>
      <c r="B192" s="48"/>
      <c r="C192" s="48"/>
      <c r="D192" s="48"/>
      <c r="E192" s="48"/>
      <c r="F192" s="48"/>
      <c r="G192" s="48"/>
      <c r="H192" s="48"/>
      <c r="I192" s="48"/>
      <c r="J192" s="48"/>
      <c r="K192" s="48"/>
      <c r="L192" s="48"/>
      <c r="M192" s="48"/>
      <c r="N192" s="48"/>
      <c r="O192" s="48"/>
      <c r="P192" s="48"/>
      <c r="Q192" s="48"/>
      <c r="R192" s="48"/>
      <c r="S192" s="528"/>
      <c r="T192" s="528"/>
      <c r="U192" s="382"/>
      <c r="V192" s="382"/>
      <c r="W192" s="382"/>
      <c r="X192" s="528"/>
      <c r="Y192" s="529"/>
      <c r="Z192" s="528"/>
      <c r="AA192" s="48"/>
      <c r="AB192" s="530"/>
      <c r="AC192" s="48"/>
      <c r="AD192" s="48"/>
      <c r="AE192" s="48"/>
      <c r="AF192" s="48"/>
    </row>
    <row r="193" spans="1:32" x14ac:dyDescent="0.2">
      <c r="A193" s="48"/>
      <c r="B193" s="48"/>
      <c r="C193" s="48"/>
      <c r="D193" s="48"/>
      <c r="E193" s="48"/>
      <c r="F193" s="48"/>
      <c r="G193" s="48"/>
      <c r="H193" s="48"/>
      <c r="I193" s="48"/>
      <c r="J193" s="48"/>
      <c r="K193" s="48"/>
      <c r="L193" s="48"/>
      <c r="M193" s="48"/>
      <c r="N193" s="48"/>
      <c r="O193" s="48"/>
      <c r="P193" s="48"/>
      <c r="Q193" s="48"/>
      <c r="R193" s="48"/>
      <c r="S193" s="528"/>
      <c r="T193" s="528"/>
      <c r="U193" s="382"/>
      <c r="V193" s="382"/>
      <c r="W193" s="382"/>
      <c r="X193" s="528"/>
      <c r="Y193" s="529"/>
      <c r="Z193" s="528"/>
      <c r="AA193" s="48"/>
      <c r="AB193" s="530"/>
      <c r="AC193" s="48"/>
      <c r="AD193" s="48"/>
      <c r="AE193" s="48"/>
      <c r="AF193" s="48"/>
    </row>
    <row r="194" spans="1:32" x14ac:dyDescent="0.2">
      <c r="A194" s="48"/>
      <c r="B194" s="48"/>
      <c r="C194" s="48"/>
      <c r="D194" s="48"/>
      <c r="E194" s="48"/>
      <c r="F194" s="48"/>
      <c r="G194" s="48"/>
      <c r="H194" s="48"/>
      <c r="I194" s="48"/>
      <c r="J194" s="48"/>
      <c r="K194" s="48"/>
      <c r="L194" s="48"/>
      <c r="M194" s="48"/>
      <c r="N194" s="48"/>
      <c r="O194" s="48"/>
      <c r="P194" s="48"/>
      <c r="Q194" s="48"/>
      <c r="R194" s="48"/>
      <c r="S194" s="528"/>
      <c r="T194" s="528"/>
      <c r="U194" s="382"/>
      <c r="V194" s="382"/>
      <c r="W194" s="382"/>
      <c r="X194" s="528"/>
      <c r="Y194" s="529"/>
      <c r="Z194" s="528"/>
      <c r="AA194" s="48"/>
      <c r="AB194" s="530"/>
      <c r="AC194" s="48"/>
      <c r="AD194" s="48"/>
      <c r="AE194" s="48"/>
      <c r="AF194" s="48"/>
    </row>
    <row r="195" spans="1:32" x14ac:dyDescent="0.2">
      <c r="A195" s="48"/>
      <c r="B195" s="48"/>
      <c r="C195" s="48"/>
      <c r="D195" s="48"/>
      <c r="E195" s="48"/>
      <c r="F195" s="48"/>
      <c r="G195" s="48"/>
      <c r="H195" s="48"/>
      <c r="I195" s="48"/>
      <c r="J195" s="48"/>
      <c r="K195" s="48"/>
      <c r="L195" s="48"/>
      <c r="M195" s="48"/>
      <c r="N195" s="48"/>
      <c r="O195" s="48"/>
      <c r="P195" s="48"/>
      <c r="Q195" s="48"/>
      <c r="R195" s="48"/>
      <c r="S195" s="528"/>
      <c r="T195" s="528"/>
      <c r="U195" s="382"/>
      <c r="V195" s="382"/>
      <c r="W195" s="382"/>
      <c r="X195" s="528"/>
      <c r="Y195" s="529"/>
      <c r="Z195" s="528"/>
      <c r="AA195" s="48"/>
      <c r="AB195" s="530"/>
      <c r="AC195" s="48"/>
      <c r="AD195" s="48"/>
      <c r="AE195" s="48"/>
      <c r="AF195" s="48"/>
    </row>
    <row r="196" spans="1:32" x14ac:dyDescent="0.2">
      <c r="A196" s="48"/>
      <c r="B196" s="48"/>
      <c r="C196" s="48"/>
      <c r="D196" s="48"/>
      <c r="E196" s="48"/>
      <c r="F196" s="48"/>
      <c r="G196" s="48"/>
      <c r="H196" s="48"/>
      <c r="I196" s="48"/>
      <c r="J196" s="48"/>
      <c r="K196" s="48"/>
      <c r="L196" s="48"/>
      <c r="M196" s="48"/>
      <c r="N196" s="48"/>
      <c r="O196" s="48"/>
      <c r="P196" s="48"/>
      <c r="Q196" s="48"/>
      <c r="R196" s="48"/>
      <c r="S196" s="528"/>
      <c r="T196" s="528"/>
      <c r="U196" s="382"/>
      <c r="V196" s="382"/>
      <c r="W196" s="382"/>
      <c r="X196" s="528"/>
      <c r="Y196" s="529"/>
      <c r="Z196" s="528"/>
      <c r="AA196" s="48"/>
      <c r="AB196" s="530"/>
      <c r="AC196" s="48"/>
      <c r="AD196" s="48"/>
      <c r="AE196" s="48"/>
      <c r="AF196" s="48"/>
    </row>
    <row r="197" spans="1:32" x14ac:dyDescent="0.2">
      <c r="A197" s="48"/>
      <c r="B197" s="48"/>
      <c r="C197" s="48"/>
      <c r="D197" s="48"/>
      <c r="E197" s="48"/>
      <c r="F197" s="48"/>
      <c r="G197" s="48"/>
      <c r="H197" s="48"/>
      <c r="I197" s="48"/>
      <c r="J197" s="48"/>
      <c r="K197" s="48"/>
      <c r="L197" s="48"/>
      <c r="M197" s="48"/>
      <c r="N197" s="48"/>
      <c r="O197" s="48"/>
      <c r="P197" s="48"/>
      <c r="Q197" s="48"/>
      <c r="R197" s="48"/>
      <c r="S197" s="528"/>
      <c r="T197" s="528"/>
      <c r="U197" s="382"/>
      <c r="V197" s="382"/>
      <c r="W197" s="382"/>
      <c r="X197" s="528"/>
      <c r="Y197" s="529"/>
      <c r="Z197" s="528"/>
      <c r="AA197" s="48"/>
      <c r="AB197" s="530"/>
      <c r="AC197" s="48"/>
      <c r="AD197" s="48"/>
      <c r="AE197" s="48"/>
      <c r="AF197" s="48"/>
    </row>
    <row r="198" spans="1:32" x14ac:dyDescent="0.2">
      <c r="A198" s="48"/>
      <c r="B198" s="48"/>
      <c r="C198" s="48"/>
      <c r="D198" s="48"/>
      <c r="E198" s="48"/>
      <c r="F198" s="48"/>
      <c r="G198" s="48"/>
      <c r="H198" s="48"/>
      <c r="I198" s="48"/>
      <c r="J198" s="48"/>
      <c r="K198" s="48"/>
      <c r="L198" s="48"/>
      <c r="M198" s="48"/>
      <c r="N198" s="48"/>
      <c r="O198" s="48"/>
      <c r="P198" s="48"/>
      <c r="Q198" s="48"/>
      <c r="R198" s="48"/>
      <c r="S198" s="528"/>
      <c r="T198" s="528"/>
      <c r="U198" s="382"/>
      <c r="V198" s="382"/>
      <c r="W198" s="382"/>
      <c r="X198" s="528"/>
      <c r="Y198" s="529"/>
      <c r="Z198" s="528"/>
      <c r="AA198" s="48"/>
      <c r="AB198" s="530"/>
      <c r="AC198" s="48"/>
      <c r="AD198" s="48"/>
      <c r="AE198" s="48"/>
      <c r="AF198" s="48"/>
    </row>
    <row r="199" spans="1:32" x14ac:dyDescent="0.2">
      <c r="A199" s="48"/>
      <c r="B199" s="48"/>
      <c r="C199" s="48"/>
      <c r="D199" s="48"/>
      <c r="E199" s="48"/>
      <c r="F199" s="48"/>
      <c r="G199" s="48"/>
      <c r="H199" s="48"/>
      <c r="I199" s="48"/>
      <c r="J199" s="48"/>
      <c r="K199" s="48"/>
      <c r="L199" s="48"/>
      <c r="M199" s="48"/>
      <c r="N199" s="48"/>
      <c r="O199" s="48"/>
      <c r="P199" s="48"/>
      <c r="Q199" s="48"/>
      <c r="R199" s="48"/>
      <c r="S199" s="528"/>
      <c r="T199" s="528"/>
      <c r="U199" s="382"/>
      <c r="V199" s="382"/>
      <c r="W199" s="382"/>
      <c r="X199" s="528"/>
      <c r="Y199" s="529"/>
      <c r="Z199" s="528"/>
      <c r="AA199" s="48"/>
      <c r="AB199" s="530"/>
      <c r="AC199" s="48"/>
      <c r="AD199" s="48"/>
      <c r="AE199" s="48"/>
      <c r="AF199" s="48"/>
    </row>
    <row r="200" spans="1:32" x14ac:dyDescent="0.2">
      <c r="A200" s="48"/>
      <c r="B200" s="48"/>
      <c r="C200" s="48"/>
      <c r="D200" s="48"/>
      <c r="E200" s="48"/>
      <c r="F200" s="48"/>
      <c r="G200" s="48"/>
      <c r="H200" s="48"/>
      <c r="I200" s="48"/>
      <c r="J200" s="48"/>
      <c r="K200" s="48"/>
      <c r="L200" s="48"/>
      <c r="M200" s="48"/>
      <c r="N200" s="48"/>
      <c r="O200" s="48"/>
      <c r="P200" s="48"/>
      <c r="Q200" s="48"/>
      <c r="R200" s="48"/>
      <c r="S200" s="528"/>
      <c r="T200" s="528"/>
      <c r="U200" s="382"/>
      <c r="V200" s="382"/>
      <c r="W200" s="382"/>
      <c r="X200" s="528"/>
      <c r="Y200" s="529"/>
      <c r="Z200" s="528"/>
      <c r="AA200" s="48"/>
      <c r="AB200" s="530"/>
      <c r="AC200" s="48"/>
      <c r="AD200" s="48"/>
      <c r="AE200" s="48"/>
      <c r="AF200" s="48"/>
    </row>
    <row r="201" spans="1:32" x14ac:dyDescent="0.2">
      <c r="A201" s="48"/>
      <c r="B201" s="48"/>
      <c r="C201" s="48"/>
      <c r="D201" s="48"/>
      <c r="E201" s="48"/>
      <c r="F201" s="48"/>
      <c r="G201" s="48"/>
      <c r="H201" s="48"/>
      <c r="I201" s="48"/>
      <c r="J201" s="48"/>
      <c r="K201" s="48"/>
      <c r="L201" s="48"/>
      <c r="M201" s="48"/>
      <c r="N201" s="48"/>
      <c r="O201" s="48"/>
      <c r="P201" s="48"/>
      <c r="Q201" s="48"/>
      <c r="R201" s="48"/>
      <c r="S201" s="528"/>
      <c r="T201" s="528"/>
      <c r="U201" s="382"/>
      <c r="V201" s="382"/>
      <c r="W201" s="382"/>
      <c r="X201" s="528"/>
      <c r="Y201" s="529"/>
      <c r="Z201" s="528"/>
      <c r="AA201" s="48"/>
      <c r="AB201" s="530"/>
      <c r="AC201" s="48"/>
      <c r="AD201" s="48"/>
      <c r="AE201" s="48"/>
      <c r="AF201" s="48"/>
    </row>
    <row r="202" spans="1:32" x14ac:dyDescent="0.2">
      <c r="A202" s="48"/>
      <c r="B202" s="48"/>
      <c r="C202" s="48"/>
      <c r="D202" s="48"/>
      <c r="E202" s="48"/>
      <c r="F202" s="48"/>
      <c r="G202" s="48"/>
      <c r="H202" s="48"/>
      <c r="I202" s="48"/>
      <c r="J202" s="48"/>
      <c r="K202" s="48"/>
      <c r="L202" s="48"/>
      <c r="M202" s="48"/>
      <c r="N202" s="48"/>
      <c r="O202" s="48"/>
      <c r="P202" s="48"/>
      <c r="Q202" s="48"/>
      <c r="R202" s="48"/>
      <c r="S202" s="528"/>
      <c r="T202" s="528"/>
      <c r="U202" s="382"/>
      <c r="V202" s="382"/>
      <c r="W202" s="382"/>
      <c r="X202" s="528"/>
      <c r="Y202" s="529"/>
      <c r="Z202" s="528"/>
      <c r="AA202" s="48"/>
      <c r="AB202" s="530"/>
      <c r="AC202" s="48"/>
      <c r="AD202" s="48"/>
      <c r="AE202" s="48"/>
      <c r="AF202" s="48"/>
    </row>
    <row r="203" spans="1:32" x14ac:dyDescent="0.2">
      <c r="A203" s="48"/>
      <c r="B203" s="48"/>
      <c r="C203" s="48"/>
      <c r="D203" s="48"/>
      <c r="E203" s="48"/>
      <c r="F203" s="48"/>
      <c r="G203" s="48"/>
      <c r="H203" s="48"/>
      <c r="I203" s="48"/>
      <c r="J203" s="48"/>
      <c r="K203" s="48"/>
      <c r="L203" s="48"/>
      <c r="M203" s="48"/>
      <c r="N203" s="48"/>
      <c r="O203" s="48"/>
      <c r="P203" s="48"/>
      <c r="Q203" s="48"/>
      <c r="R203" s="48"/>
      <c r="S203" s="528"/>
      <c r="T203" s="528"/>
      <c r="U203" s="382"/>
      <c r="V203" s="382"/>
      <c r="W203" s="382"/>
      <c r="X203" s="528"/>
      <c r="Y203" s="529"/>
      <c r="Z203" s="528"/>
      <c r="AA203" s="48"/>
      <c r="AB203" s="530"/>
      <c r="AC203" s="48"/>
      <c r="AD203" s="48"/>
      <c r="AE203" s="48"/>
      <c r="AF203" s="48"/>
    </row>
    <row r="204" spans="1:32" x14ac:dyDescent="0.2">
      <c r="A204" s="48"/>
      <c r="B204" s="48"/>
      <c r="C204" s="48"/>
      <c r="D204" s="48"/>
      <c r="E204" s="48"/>
      <c r="F204" s="48"/>
      <c r="G204" s="48"/>
      <c r="H204" s="48"/>
      <c r="I204" s="48"/>
      <c r="J204" s="48"/>
      <c r="K204" s="48"/>
      <c r="L204" s="48"/>
      <c r="M204" s="48"/>
      <c r="N204" s="48"/>
      <c r="O204" s="48"/>
      <c r="P204" s="48"/>
      <c r="Q204" s="48"/>
      <c r="R204" s="48"/>
      <c r="S204" s="528"/>
      <c r="T204" s="528"/>
      <c r="U204" s="382"/>
      <c r="V204" s="382"/>
      <c r="W204" s="382"/>
      <c r="X204" s="528"/>
      <c r="Y204" s="529"/>
      <c r="Z204" s="528"/>
      <c r="AA204" s="48"/>
      <c r="AB204" s="530"/>
      <c r="AC204" s="48"/>
      <c r="AD204" s="48"/>
      <c r="AE204" s="48"/>
      <c r="AF204" s="48"/>
    </row>
    <row r="205" spans="1:32" x14ac:dyDescent="0.2">
      <c r="A205" s="48"/>
      <c r="B205" s="48"/>
      <c r="C205" s="48"/>
      <c r="D205" s="48"/>
      <c r="E205" s="48"/>
      <c r="F205" s="48"/>
      <c r="G205" s="48"/>
      <c r="H205" s="48"/>
      <c r="I205" s="48"/>
      <c r="J205" s="48"/>
      <c r="K205" s="48"/>
      <c r="L205" s="48"/>
      <c r="M205" s="48"/>
      <c r="N205" s="48"/>
      <c r="O205" s="48"/>
      <c r="P205" s="48"/>
      <c r="Q205" s="48"/>
      <c r="R205" s="48"/>
      <c r="S205" s="528"/>
      <c r="T205" s="528"/>
      <c r="U205" s="382"/>
      <c r="V205" s="382"/>
      <c r="W205" s="382"/>
      <c r="X205" s="528"/>
      <c r="Y205" s="529"/>
      <c r="Z205" s="528"/>
      <c r="AA205" s="48"/>
      <c r="AB205" s="530"/>
      <c r="AC205" s="48"/>
      <c r="AD205" s="48"/>
      <c r="AE205" s="48"/>
      <c r="AF205" s="48"/>
    </row>
    <row r="206" spans="1:32" x14ac:dyDescent="0.2">
      <c r="A206" s="48"/>
      <c r="B206" s="48"/>
      <c r="C206" s="48"/>
      <c r="D206" s="48"/>
      <c r="E206" s="48"/>
      <c r="F206" s="48"/>
      <c r="G206" s="48"/>
      <c r="H206" s="48"/>
      <c r="I206" s="48"/>
      <c r="J206" s="48"/>
      <c r="K206" s="48"/>
      <c r="L206" s="48"/>
      <c r="M206" s="48"/>
      <c r="N206" s="48"/>
      <c r="O206" s="48"/>
      <c r="P206" s="48"/>
      <c r="Q206" s="48"/>
      <c r="R206" s="48"/>
      <c r="S206" s="528"/>
      <c r="T206" s="528"/>
      <c r="U206" s="382"/>
      <c r="V206" s="382"/>
      <c r="W206" s="382"/>
      <c r="X206" s="528"/>
      <c r="Y206" s="529"/>
      <c r="Z206" s="528"/>
      <c r="AA206" s="48"/>
      <c r="AB206" s="530"/>
      <c r="AC206" s="48"/>
      <c r="AD206" s="48"/>
      <c r="AE206" s="48"/>
      <c r="AF206" s="48"/>
    </row>
    <row r="207" spans="1:32" x14ac:dyDescent="0.2">
      <c r="A207" s="48"/>
      <c r="B207" s="48"/>
      <c r="C207" s="48"/>
      <c r="D207" s="48"/>
      <c r="E207" s="48"/>
      <c r="F207" s="48"/>
      <c r="G207" s="48"/>
      <c r="H207" s="48"/>
      <c r="I207" s="48"/>
      <c r="J207" s="48"/>
      <c r="K207" s="48"/>
      <c r="L207" s="48"/>
      <c r="M207" s="48"/>
      <c r="N207" s="48"/>
      <c r="O207" s="48"/>
      <c r="P207" s="48"/>
      <c r="Q207" s="48"/>
      <c r="R207" s="48"/>
      <c r="S207" s="528"/>
      <c r="T207" s="528"/>
      <c r="U207" s="382"/>
      <c r="V207" s="382"/>
      <c r="W207" s="382"/>
      <c r="X207" s="528"/>
      <c r="Y207" s="529"/>
      <c r="Z207" s="528"/>
      <c r="AA207" s="48"/>
      <c r="AB207" s="530"/>
      <c r="AC207" s="48"/>
      <c r="AD207" s="48"/>
      <c r="AE207" s="48"/>
      <c r="AF207" s="48"/>
    </row>
    <row r="208" spans="1:32" x14ac:dyDescent="0.2">
      <c r="A208" s="48"/>
      <c r="B208" s="48"/>
      <c r="C208" s="48"/>
      <c r="D208" s="48"/>
      <c r="E208" s="48"/>
      <c r="F208" s="48"/>
      <c r="G208" s="48"/>
      <c r="H208" s="48"/>
      <c r="I208" s="48"/>
      <c r="J208" s="48"/>
      <c r="K208" s="48"/>
      <c r="L208" s="48"/>
      <c r="M208" s="48"/>
      <c r="N208" s="48"/>
      <c r="O208" s="48"/>
      <c r="P208" s="48"/>
      <c r="Q208" s="48"/>
      <c r="R208" s="48"/>
      <c r="S208" s="528"/>
      <c r="T208" s="528"/>
      <c r="U208" s="382"/>
      <c r="V208" s="382"/>
      <c r="W208" s="382"/>
      <c r="X208" s="528"/>
      <c r="Y208" s="529"/>
      <c r="Z208" s="528"/>
      <c r="AA208" s="48"/>
      <c r="AB208" s="530"/>
      <c r="AC208" s="48"/>
      <c r="AD208" s="48"/>
      <c r="AE208" s="48"/>
      <c r="AF208" s="48"/>
    </row>
    <row r="209" spans="1:32" x14ac:dyDescent="0.2">
      <c r="A209" s="48"/>
      <c r="B209" s="48"/>
      <c r="C209" s="48"/>
      <c r="D209" s="48"/>
      <c r="E209" s="48"/>
      <c r="F209" s="48"/>
      <c r="G209" s="48"/>
      <c r="H209" s="48"/>
      <c r="I209" s="48"/>
      <c r="J209" s="48"/>
      <c r="K209" s="48"/>
      <c r="L209" s="48"/>
      <c r="M209" s="48"/>
      <c r="N209" s="48"/>
      <c r="O209" s="48"/>
      <c r="P209" s="48"/>
      <c r="Q209" s="48"/>
      <c r="R209" s="48"/>
      <c r="S209" s="528"/>
      <c r="T209" s="528"/>
      <c r="U209" s="382"/>
      <c r="V209" s="382"/>
      <c r="W209" s="382"/>
      <c r="X209" s="528"/>
      <c r="Y209" s="529"/>
      <c r="Z209" s="528"/>
      <c r="AA209" s="48"/>
      <c r="AB209" s="530"/>
      <c r="AC209" s="48"/>
      <c r="AD209" s="48"/>
      <c r="AE209" s="48"/>
      <c r="AF209" s="48"/>
    </row>
    <row r="210" spans="1:32" x14ac:dyDescent="0.2">
      <c r="A210" s="48"/>
      <c r="B210" s="48"/>
      <c r="C210" s="48"/>
      <c r="D210" s="48"/>
      <c r="E210" s="48"/>
      <c r="F210" s="48"/>
      <c r="G210" s="48"/>
      <c r="H210" s="48"/>
      <c r="I210" s="48"/>
      <c r="J210" s="48"/>
      <c r="K210" s="48"/>
      <c r="L210" s="48"/>
      <c r="M210" s="48"/>
      <c r="N210" s="48"/>
      <c r="O210" s="48"/>
      <c r="P210" s="48"/>
      <c r="Q210" s="48"/>
      <c r="R210" s="48"/>
      <c r="S210" s="528"/>
      <c r="T210" s="528"/>
      <c r="U210" s="382"/>
      <c r="V210" s="382"/>
      <c r="W210" s="382"/>
      <c r="X210" s="528"/>
      <c r="Y210" s="529"/>
      <c r="Z210" s="528"/>
      <c r="AA210" s="48"/>
      <c r="AB210" s="530"/>
      <c r="AC210" s="48"/>
      <c r="AD210" s="48"/>
      <c r="AE210" s="48"/>
      <c r="AF210" s="48"/>
    </row>
    <row r="211" spans="1:32" x14ac:dyDescent="0.2">
      <c r="A211" s="48"/>
      <c r="B211" s="48"/>
      <c r="C211" s="48"/>
      <c r="D211" s="48"/>
      <c r="E211" s="48"/>
      <c r="F211" s="48"/>
      <c r="G211" s="48"/>
      <c r="H211" s="48"/>
      <c r="I211" s="48"/>
      <c r="J211" s="48"/>
      <c r="K211" s="48"/>
      <c r="L211" s="48"/>
      <c r="M211" s="48"/>
      <c r="N211" s="48"/>
      <c r="O211" s="48"/>
      <c r="P211" s="48"/>
      <c r="Q211" s="48"/>
      <c r="R211" s="48"/>
      <c r="S211" s="528"/>
      <c r="T211" s="528"/>
      <c r="U211" s="382"/>
      <c r="V211" s="382"/>
      <c r="W211" s="382"/>
      <c r="X211" s="528"/>
      <c r="Y211" s="529"/>
      <c r="Z211" s="528"/>
      <c r="AA211" s="48"/>
      <c r="AB211" s="530"/>
      <c r="AC211" s="48"/>
      <c r="AD211" s="48"/>
      <c r="AE211" s="48"/>
      <c r="AF211" s="48"/>
    </row>
    <row r="212" spans="1:32" x14ac:dyDescent="0.2">
      <c r="A212" s="48"/>
      <c r="B212" s="48"/>
      <c r="C212" s="48"/>
      <c r="D212" s="48"/>
      <c r="E212" s="48"/>
      <c r="F212" s="48"/>
      <c r="G212" s="48"/>
      <c r="H212" s="48"/>
      <c r="I212" s="48"/>
      <c r="J212" s="48"/>
      <c r="K212" s="48"/>
      <c r="L212" s="48"/>
      <c r="M212" s="48"/>
      <c r="N212" s="48"/>
      <c r="O212" s="48"/>
      <c r="P212" s="48"/>
      <c r="Q212" s="48"/>
      <c r="R212" s="48"/>
      <c r="S212" s="528"/>
      <c r="T212" s="528"/>
      <c r="U212" s="382"/>
      <c r="V212" s="382"/>
      <c r="W212" s="382"/>
      <c r="X212" s="528"/>
      <c r="Y212" s="529"/>
      <c r="Z212" s="528"/>
      <c r="AA212" s="48"/>
      <c r="AB212" s="530"/>
      <c r="AC212" s="48"/>
      <c r="AD212" s="48"/>
      <c r="AE212" s="48"/>
      <c r="AF212" s="48"/>
    </row>
    <row r="213" spans="1:32" x14ac:dyDescent="0.2">
      <c r="A213" s="48"/>
      <c r="B213" s="48"/>
      <c r="C213" s="48"/>
      <c r="D213" s="48"/>
      <c r="E213" s="48"/>
      <c r="F213" s="48"/>
      <c r="G213" s="48"/>
      <c r="H213" s="48"/>
      <c r="I213" s="48"/>
      <c r="J213" s="48"/>
      <c r="K213" s="48"/>
      <c r="L213" s="48"/>
      <c r="M213" s="48"/>
      <c r="N213" s="48"/>
      <c r="O213" s="48"/>
      <c r="P213" s="48"/>
      <c r="Q213" s="48"/>
      <c r="R213" s="48"/>
      <c r="S213" s="528"/>
      <c r="T213" s="528"/>
      <c r="U213" s="382"/>
      <c r="V213" s="382"/>
      <c r="W213" s="382"/>
      <c r="X213" s="528"/>
      <c r="Y213" s="529"/>
      <c r="Z213" s="528"/>
      <c r="AA213" s="48"/>
      <c r="AB213" s="530"/>
      <c r="AC213" s="48"/>
      <c r="AD213" s="48"/>
      <c r="AE213" s="48"/>
      <c r="AF213" s="48"/>
    </row>
    <row r="214" spans="1:32" x14ac:dyDescent="0.2">
      <c r="A214" s="48"/>
      <c r="B214" s="48"/>
      <c r="C214" s="48"/>
      <c r="D214" s="48"/>
      <c r="E214" s="48"/>
      <c r="F214" s="48"/>
      <c r="G214" s="48"/>
      <c r="H214" s="48"/>
      <c r="I214" s="48"/>
      <c r="J214" s="48"/>
      <c r="K214" s="48"/>
      <c r="L214" s="48"/>
      <c r="M214" s="48"/>
      <c r="N214" s="48"/>
      <c r="O214" s="48"/>
      <c r="P214" s="48"/>
      <c r="Q214" s="48"/>
      <c r="R214" s="48"/>
      <c r="S214" s="528"/>
      <c r="T214" s="528"/>
      <c r="U214" s="382"/>
      <c r="V214" s="382"/>
      <c r="W214" s="382"/>
      <c r="X214" s="528"/>
      <c r="Y214" s="529"/>
      <c r="Z214" s="528"/>
      <c r="AA214" s="48"/>
      <c r="AB214" s="530"/>
      <c r="AC214" s="48"/>
      <c r="AD214" s="48"/>
      <c r="AE214" s="48"/>
      <c r="AF214" s="48"/>
    </row>
    <row r="215" spans="1:32" x14ac:dyDescent="0.2">
      <c r="A215" s="48"/>
      <c r="B215" s="48"/>
      <c r="C215" s="48"/>
      <c r="D215" s="48"/>
      <c r="E215" s="48"/>
      <c r="F215" s="48"/>
      <c r="G215" s="48"/>
      <c r="H215" s="48"/>
      <c r="I215" s="48"/>
      <c r="J215" s="48"/>
      <c r="K215" s="48"/>
      <c r="L215" s="48"/>
      <c r="M215" s="48"/>
      <c r="N215" s="48"/>
      <c r="O215" s="48"/>
      <c r="P215" s="48"/>
      <c r="Q215" s="48"/>
      <c r="R215" s="48"/>
      <c r="S215" s="528"/>
      <c r="T215" s="528"/>
      <c r="U215" s="382"/>
      <c r="V215" s="382"/>
      <c r="W215" s="382"/>
      <c r="X215" s="528"/>
      <c r="Y215" s="529"/>
      <c r="Z215" s="528"/>
      <c r="AA215" s="48"/>
      <c r="AB215" s="530"/>
      <c r="AC215" s="48"/>
      <c r="AD215" s="48"/>
      <c r="AE215" s="48"/>
      <c r="AF215" s="48"/>
    </row>
    <row r="216" spans="1:32" x14ac:dyDescent="0.2">
      <c r="A216" s="48"/>
      <c r="B216" s="48"/>
      <c r="C216" s="48"/>
      <c r="D216" s="48"/>
      <c r="E216" s="48"/>
      <c r="F216" s="48"/>
      <c r="G216" s="48"/>
      <c r="H216" s="48"/>
      <c r="I216" s="48"/>
      <c r="J216" s="48"/>
      <c r="K216" s="48"/>
      <c r="L216" s="48"/>
      <c r="M216" s="48"/>
      <c r="N216" s="48"/>
      <c r="O216" s="48"/>
      <c r="P216" s="48"/>
      <c r="Q216" s="48"/>
      <c r="R216" s="48"/>
      <c r="S216" s="528"/>
      <c r="T216" s="528"/>
      <c r="U216" s="382"/>
      <c r="V216" s="382"/>
      <c r="W216" s="382"/>
      <c r="X216" s="528"/>
      <c r="Y216" s="529"/>
      <c r="Z216" s="528"/>
      <c r="AA216" s="48"/>
      <c r="AB216" s="530"/>
      <c r="AC216" s="48"/>
      <c r="AD216" s="48"/>
      <c r="AE216" s="48"/>
      <c r="AF216" s="48"/>
    </row>
    <row r="217" spans="1:32" x14ac:dyDescent="0.2">
      <c r="A217" s="48"/>
      <c r="B217" s="48"/>
      <c r="C217" s="48"/>
      <c r="D217" s="48"/>
      <c r="E217" s="48"/>
      <c r="F217" s="48"/>
      <c r="G217" s="48"/>
      <c r="H217" s="48"/>
      <c r="I217" s="48"/>
      <c r="J217" s="48"/>
      <c r="K217" s="48"/>
      <c r="L217" s="48"/>
      <c r="M217" s="48"/>
      <c r="N217" s="48"/>
      <c r="O217" s="48"/>
      <c r="P217" s="48"/>
      <c r="Q217" s="48"/>
      <c r="R217" s="48"/>
      <c r="S217" s="528"/>
      <c r="T217" s="528"/>
      <c r="U217" s="382"/>
      <c r="V217" s="382"/>
      <c r="W217" s="382"/>
      <c r="X217" s="528"/>
      <c r="Y217" s="529"/>
      <c r="Z217" s="528"/>
      <c r="AA217" s="48"/>
      <c r="AB217" s="530"/>
      <c r="AC217" s="48"/>
      <c r="AD217" s="48"/>
      <c r="AE217" s="48"/>
      <c r="AF217" s="48"/>
    </row>
    <row r="218" spans="1:32" x14ac:dyDescent="0.2">
      <c r="A218" s="48"/>
      <c r="B218" s="48"/>
      <c r="C218" s="48"/>
      <c r="D218" s="48"/>
      <c r="E218" s="48"/>
      <c r="F218" s="48"/>
      <c r="G218" s="48"/>
      <c r="H218" s="48"/>
      <c r="I218" s="48"/>
      <c r="J218" s="48"/>
      <c r="K218" s="48"/>
      <c r="L218" s="48"/>
      <c r="M218" s="48"/>
      <c r="N218" s="48"/>
      <c r="O218" s="48"/>
      <c r="P218" s="48"/>
      <c r="Q218" s="48"/>
      <c r="R218" s="48"/>
      <c r="S218" s="528"/>
      <c r="T218" s="528"/>
      <c r="U218" s="382"/>
      <c r="V218" s="382"/>
      <c r="W218" s="382"/>
      <c r="X218" s="528"/>
      <c r="Y218" s="529"/>
      <c r="Z218" s="528"/>
      <c r="AA218" s="48"/>
      <c r="AB218" s="530"/>
      <c r="AC218" s="48"/>
      <c r="AD218" s="48"/>
      <c r="AE218" s="48"/>
      <c r="AF218" s="48"/>
    </row>
    <row r="219" spans="1:32" x14ac:dyDescent="0.2">
      <c r="A219" s="48"/>
      <c r="B219" s="48"/>
      <c r="C219" s="48"/>
      <c r="D219" s="48"/>
      <c r="E219" s="48"/>
      <c r="F219" s="48"/>
      <c r="G219" s="48"/>
      <c r="H219" s="48"/>
      <c r="I219" s="48"/>
      <c r="J219" s="48"/>
      <c r="K219" s="48"/>
      <c r="L219" s="48"/>
      <c r="M219" s="48"/>
      <c r="N219" s="48"/>
      <c r="O219" s="48"/>
      <c r="P219" s="48"/>
      <c r="Q219" s="48"/>
      <c r="R219" s="48"/>
      <c r="S219" s="528"/>
      <c r="T219" s="528"/>
      <c r="U219" s="382"/>
      <c r="V219" s="382"/>
      <c r="W219" s="382"/>
      <c r="X219" s="528"/>
      <c r="Y219" s="529"/>
      <c r="Z219" s="528"/>
      <c r="AA219" s="48"/>
      <c r="AB219" s="530"/>
      <c r="AC219" s="48"/>
      <c r="AD219" s="48"/>
      <c r="AE219" s="48"/>
      <c r="AF219" s="48"/>
    </row>
    <row r="220" spans="1:32" x14ac:dyDescent="0.2">
      <c r="A220" s="48"/>
      <c r="B220" s="48"/>
      <c r="C220" s="48"/>
      <c r="D220" s="48"/>
      <c r="E220" s="48"/>
      <c r="F220" s="48"/>
      <c r="G220" s="48"/>
      <c r="H220" s="48"/>
      <c r="I220" s="48"/>
      <c r="J220" s="48"/>
      <c r="K220" s="48"/>
      <c r="L220" s="48"/>
      <c r="M220" s="48"/>
      <c r="N220" s="48"/>
      <c r="O220" s="48"/>
      <c r="P220" s="48"/>
      <c r="Q220" s="48"/>
      <c r="R220" s="48"/>
      <c r="S220" s="528"/>
      <c r="T220" s="528"/>
      <c r="U220" s="382"/>
      <c r="V220" s="382"/>
      <c r="W220" s="382"/>
      <c r="X220" s="528"/>
      <c r="Y220" s="529"/>
      <c r="Z220" s="528"/>
      <c r="AA220" s="48"/>
      <c r="AB220" s="530"/>
      <c r="AC220" s="48"/>
      <c r="AD220" s="48"/>
      <c r="AE220" s="48"/>
      <c r="AF220" s="48"/>
    </row>
    <row r="221" spans="1:32" x14ac:dyDescent="0.2">
      <c r="A221" s="48"/>
      <c r="B221" s="48"/>
      <c r="C221" s="48"/>
      <c r="D221" s="48"/>
      <c r="E221" s="48"/>
      <c r="F221" s="48"/>
      <c r="G221" s="48"/>
      <c r="H221" s="48"/>
      <c r="I221" s="48"/>
      <c r="J221" s="48"/>
      <c r="K221" s="48"/>
      <c r="L221" s="48"/>
      <c r="M221" s="48"/>
      <c r="N221" s="48"/>
      <c r="O221" s="48"/>
      <c r="P221" s="48"/>
      <c r="Q221" s="48"/>
      <c r="R221" s="48"/>
      <c r="S221" s="528"/>
      <c r="T221" s="528"/>
      <c r="U221" s="382"/>
      <c r="V221" s="382"/>
      <c r="W221" s="382"/>
      <c r="X221" s="528"/>
      <c r="Y221" s="529"/>
      <c r="Z221" s="528"/>
      <c r="AA221" s="48"/>
      <c r="AB221" s="530"/>
      <c r="AC221" s="48"/>
      <c r="AD221" s="48"/>
      <c r="AE221" s="48"/>
      <c r="AF221" s="48"/>
    </row>
    <row r="222" spans="1:32" x14ac:dyDescent="0.2">
      <c r="A222" s="48"/>
      <c r="B222" s="48"/>
      <c r="C222" s="48"/>
      <c r="D222" s="48"/>
      <c r="E222" s="48"/>
      <c r="F222" s="48"/>
      <c r="G222" s="48"/>
      <c r="H222" s="48"/>
      <c r="I222" s="48"/>
      <c r="J222" s="48"/>
      <c r="K222" s="48"/>
      <c r="L222" s="48"/>
      <c r="M222" s="48"/>
      <c r="N222" s="48"/>
      <c r="O222" s="48"/>
      <c r="P222" s="48"/>
      <c r="Q222" s="48"/>
      <c r="R222" s="48"/>
      <c r="S222" s="528"/>
      <c r="T222" s="528"/>
      <c r="U222" s="382"/>
      <c r="V222" s="382"/>
      <c r="W222" s="382"/>
      <c r="X222" s="528"/>
      <c r="Y222" s="529"/>
      <c r="Z222" s="528"/>
      <c r="AA222" s="48"/>
      <c r="AB222" s="530"/>
      <c r="AC222" s="48"/>
      <c r="AD222" s="48"/>
      <c r="AE222" s="48"/>
      <c r="AF222" s="48"/>
    </row>
    <row r="223" spans="1:32" x14ac:dyDescent="0.2">
      <c r="A223" s="48"/>
      <c r="B223" s="48"/>
      <c r="C223" s="48"/>
      <c r="D223" s="48"/>
      <c r="E223" s="48"/>
      <c r="F223" s="48"/>
      <c r="G223" s="48"/>
      <c r="H223" s="48"/>
      <c r="I223" s="48"/>
      <c r="J223" s="48"/>
      <c r="K223" s="48"/>
      <c r="L223" s="48"/>
      <c r="M223" s="48"/>
      <c r="N223" s="48"/>
      <c r="O223" s="48"/>
      <c r="P223" s="48"/>
      <c r="Q223" s="48"/>
      <c r="R223" s="48"/>
      <c r="S223" s="528"/>
      <c r="T223" s="528"/>
      <c r="U223" s="382"/>
      <c r="V223" s="382"/>
      <c r="W223" s="382"/>
      <c r="X223" s="528"/>
      <c r="Y223" s="529"/>
      <c r="Z223" s="528"/>
      <c r="AA223" s="48"/>
      <c r="AB223" s="530"/>
      <c r="AC223" s="48"/>
      <c r="AD223" s="48"/>
      <c r="AE223" s="48"/>
      <c r="AF223" s="48"/>
    </row>
    <row r="224" spans="1:32" x14ac:dyDescent="0.2">
      <c r="A224" s="48"/>
      <c r="B224" s="48"/>
      <c r="C224" s="48"/>
      <c r="D224" s="48"/>
      <c r="E224" s="48"/>
      <c r="F224" s="48"/>
      <c r="G224" s="48"/>
      <c r="H224" s="48"/>
      <c r="I224" s="48"/>
      <c r="J224" s="48"/>
      <c r="K224" s="48"/>
      <c r="L224" s="48"/>
      <c r="M224" s="48"/>
      <c r="N224" s="48"/>
      <c r="O224" s="48"/>
      <c r="P224" s="48"/>
      <c r="Q224" s="48"/>
      <c r="R224" s="48"/>
      <c r="S224" s="528"/>
      <c r="T224" s="528"/>
      <c r="U224" s="382"/>
      <c r="V224" s="382"/>
      <c r="W224" s="382"/>
      <c r="X224" s="528"/>
      <c r="Y224" s="529"/>
      <c r="Z224" s="528"/>
      <c r="AA224" s="48"/>
      <c r="AB224" s="530"/>
      <c r="AC224" s="48"/>
      <c r="AD224" s="48"/>
      <c r="AE224" s="48"/>
      <c r="AF224" s="48"/>
    </row>
    <row r="225" spans="1:32" x14ac:dyDescent="0.2">
      <c r="A225" s="48"/>
      <c r="B225" s="48"/>
      <c r="C225" s="48"/>
      <c r="D225" s="48"/>
      <c r="E225" s="48"/>
      <c r="F225" s="48"/>
      <c r="G225" s="48"/>
      <c r="H225" s="48"/>
      <c r="I225" s="48"/>
      <c r="J225" s="48"/>
      <c r="K225" s="48"/>
      <c r="L225" s="48"/>
      <c r="M225" s="48"/>
      <c r="N225" s="48"/>
      <c r="O225" s="48"/>
      <c r="P225" s="48"/>
      <c r="Q225" s="48"/>
      <c r="R225" s="48"/>
      <c r="S225" s="528"/>
      <c r="T225" s="528"/>
      <c r="U225" s="382"/>
      <c r="V225" s="382"/>
      <c r="W225" s="382"/>
      <c r="X225" s="528"/>
      <c r="Y225" s="529"/>
      <c r="Z225" s="528"/>
      <c r="AA225" s="48"/>
      <c r="AB225" s="530"/>
      <c r="AC225" s="48"/>
      <c r="AD225" s="48"/>
      <c r="AE225" s="48"/>
      <c r="AF225" s="48"/>
    </row>
    <row r="226" spans="1:32" x14ac:dyDescent="0.2">
      <c r="A226" s="48"/>
      <c r="B226" s="48"/>
      <c r="C226" s="48"/>
      <c r="D226" s="48"/>
      <c r="E226" s="48"/>
      <c r="F226" s="48"/>
      <c r="G226" s="48"/>
      <c r="H226" s="48"/>
      <c r="I226" s="48"/>
      <c r="J226" s="48"/>
      <c r="K226" s="48"/>
      <c r="L226" s="48"/>
      <c r="M226" s="48"/>
      <c r="N226" s="48"/>
      <c r="O226" s="48"/>
      <c r="P226" s="48"/>
      <c r="Q226" s="48"/>
      <c r="R226" s="48"/>
      <c r="S226" s="528"/>
      <c r="T226" s="528"/>
      <c r="U226" s="382"/>
      <c r="V226" s="382"/>
      <c r="W226" s="382"/>
      <c r="X226" s="528"/>
      <c r="Y226" s="529"/>
      <c r="Z226" s="528"/>
      <c r="AA226" s="48"/>
      <c r="AB226" s="530"/>
      <c r="AC226" s="48"/>
      <c r="AD226" s="48"/>
      <c r="AE226" s="48"/>
      <c r="AF226" s="48"/>
    </row>
    <row r="227" spans="1:32" x14ac:dyDescent="0.2">
      <c r="A227" s="48"/>
      <c r="B227" s="48"/>
      <c r="C227" s="48"/>
      <c r="D227" s="48"/>
      <c r="E227" s="48"/>
      <c r="F227" s="48"/>
      <c r="G227" s="48"/>
      <c r="H227" s="48"/>
      <c r="I227" s="48"/>
      <c r="J227" s="48"/>
      <c r="K227" s="48"/>
      <c r="L227" s="48"/>
      <c r="M227" s="48"/>
      <c r="N227" s="48"/>
      <c r="O227" s="48"/>
      <c r="P227" s="48"/>
      <c r="Q227" s="48"/>
      <c r="R227" s="48"/>
      <c r="S227" s="528"/>
      <c r="T227" s="528"/>
      <c r="U227" s="382"/>
      <c r="V227" s="382"/>
      <c r="W227" s="382"/>
      <c r="X227" s="528"/>
      <c r="Y227" s="529"/>
      <c r="Z227" s="528"/>
      <c r="AA227" s="48"/>
      <c r="AB227" s="530"/>
      <c r="AC227" s="48"/>
      <c r="AD227" s="48"/>
      <c r="AE227" s="48"/>
      <c r="AF227" s="48"/>
    </row>
    <row r="228" spans="1:32" x14ac:dyDescent="0.2">
      <c r="A228" s="48"/>
      <c r="B228" s="48"/>
      <c r="C228" s="48"/>
      <c r="D228" s="48"/>
      <c r="E228" s="48"/>
      <c r="F228" s="48"/>
      <c r="G228" s="48"/>
      <c r="H228" s="48"/>
      <c r="I228" s="48"/>
      <c r="J228" s="48"/>
      <c r="K228" s="48"/>
      <c r="L228" s="48"/>
      <c r="M228" s="48"/>
      <c r="N228" s="48"/>
      <c r="O228" s="48"/>
      <c r="P228" s="48"/>
      <c r="Q228" s="48"/>
      <c r="R228" s="48"/>
      <c r="S228" s="528"/>
      <c r="T228" s="528"/>
      <c r="U228" s="382"/>
      <c r="V228" s="382"/>
      <c r="W228" s="382"/>
      <c r="X228" s="528"/>
      <c r="Y228" s="529"/>
      <c r="Z228" s="528"/>
      <c r="AA228" s="48"/>
      <c r="AB228" s="530"/>
      <c r="AC228" s="48"/>
      <c r="AD228" s="48"/>
      <c r="AE228" s="48"/>
      <c r="AF228" s="48"/>
    </row>
    <row r="229" spans="1:32" x14ac:dyDescent="0.2">
      <c r="A229" s="48"/>
      <c r="B229" s="48"/>
      <c r="C229" s="48"/>
      <c r="D229" s="48"/>
      <c r="E229" s="48"/>
      <c r="F229" s="48"/>
      <c r="G229" s="48"/>
      <c r="H229" s="48"/>
      <c r="I229" s="48"/>
      <c r="J229" s="48"/>
      <c r="K229" s="48"/>
      <c r="L229" s="48"/>
      <c r="M229" s="48"/>
      <c r="N229" s="48"/>
      <c r="O229" s="48"/>
      <c r="P229" s="48"/>
      <c r="Q229" s="48"/>
      <c r="R229" s="48"/>
      <c r="S229" s="528"/>
      <c r="T229" s="528"/>
      <c r="U229" s="382"/>
      <c r="V229" s="382"/>
      <c r="W229" s="382"/>
      <c r="X229" s="528"/>
      <c r="Y229" s="529"/>
      <c r="Z229" s="528"/>
      <c r="AA229" s="48"/>
      <c r="AB229" s="530"/>
      <c r="AC229" s="48"/>
      <c r="AD229" s="48"/>
      <c r="AE229" s="48"/>
      <c r="AF229" s="48"/>
    </row>
    <row r="230" spans="1:32" x14ac:dyDescent="0.2">
      <c r="A230" s="48"/>
      <c r="B230" s="48"/>
      <c r="C230" s="48"/>
      <c r="D230" s="48"/>
      <c r="E230" s="48"/>
      <c r="F230" s="48"/>
      <c r="G230" s="48"/>
      <c r="H230" s="48"/>
      <c r="I230" s="48"/>
      <c r="J230" s="48"/>
      <c r="K230" s="48"/>
      <c r="L230" s="48"/>
      <c r="M230" s="48"/>
      <c r="N230" s="48"/>
      <c r="O230" s="48"/>
      <c r="P230" s="48"/>
      <c r="Q230" s="48"/>
      <c r="R230" s="48"/>
      <c r="S230" s="528"/>
      <c r="T230" s="528"/>
      <c r="U230" s="382"/>
      <c r="V230" s="382"/>
      <c r="W230" s="382"/>
      <c r="X230" s="528"/>
      <c r="Y230" s="529"/>
      <c r="Z230" s="528"/>
      <c r="AA230" s="48"/>
      <c r="AB230" s="530"/>
      <c r="AC230" s="48"/>
      <c r="AD230" s="48"/>
      <c r="AE230" s="48"/>
      <c r="AF230" s="48"/>
    </row>
    <row r="231" spans="1:32" x14ac:dyDescent="0.2">
      <c r="A231" s="48"/>
      <c r="B231" s="48"/>
      <c r="C231" s="48"/>
      <c r="D231" s="48"/>
      <c r="E231" s="48"/>
      <c r="F231" s="48"/>
      <c r="G231" s="48"/>
      <c r="H231" s="48"/>
      <c r="I231" s="48"/>
      <c r="J231" s="48"/>
      <c r="K231" s="48"/>
      <c r="L231" s="48"/>
      <c r="M231" s="48"/>
      <c r="N231" s="48"/>
      <c r="O231" s="48"/>
      <c r="P231" s="48"/>
      <c r="Q231" s="48"/>
      <c r="R231" s="48"/>
      <c r="S231" s="528"/>
      <c r="T231" s="528"/>
      <c r="U231" s="382"/>
      <c r="V231" s="382"/>
      <c r="W231" s="382"/>
      <c r="X231" s="528"/>
      <c r="Y231" s="529"/>
      <c r="Z231" s="528"/>
      <c r="AA231" s="48"/>
      <c r="AB231" s="530"/>
      <c r="AC231" s="48"/>
      <c r="AD231" s="48"/>
      <c r="AE231" s="48"/>
      <c r="AF231" s="48"/>
    </row>
    <row r="232" spans="1:32" x14ac:dyDescent="0.2">
      <c r="A232" s="48"/>
      <c r="B232" s="48"/>
      <c r="C232" s="48"/>
      <c r="D232" s="48"/>
      <c r="E232" s="48"/>
      <c r="F232" s="48"/>
      <c r="G232" s="48"/>
      <c r="H232" s="48"/>
      <c r="I232" s="48"/>
      <c r="J232" s="48"/>
      <c r="K232" s="48"/>
      <c r="L232" s="48"/>
      <c r="M232" s="48"/>
      <c r="N232" s="48"/>
      <c r="O232" s="48"/>
      <c r="P232" s="48"/>
      <c r="Q232" s="48"/>
      <c r="R232" s="48"/>
      <c r="S232" s="528"/>
      <c r="T232" s="528"/>
      <c r="U232" s="382"/>
      <c r="V232" s="382"/>
      <c r="W232" s="382"/>
      <c r="X232" s="528"/>
      <c r="Y232" s="529"/>
      <c r="Z232" s="528"/>
      <c r="AA232" s="48"/>
      <c r="AB232" s="530"/>
      <c r="AC232" s="48"/>
      <c r="AD232" s="48"/>
      <c r="AE232" s="48"/>
      <c r="AF232" s="48"/>
    </row>
    <row r="233" spans="1:32" x14ac:dyDescent="0.2">
      <c r="A233" s="48"/>
      <c r="B233" s="48"/>
      <c r="C233" s="48"/>
      <c r="D233" s="48"/>
      <c r="E233" s="48"/>
      <c r="F233" s="48"/>
      <c r="G233" s="48"/>
      <c r="H233" s="48"/>
      <c r="I233" s="48"/>
      <c r="J233" s="48"/>
      <c r="K233" s="48"/>
      <c r="L233" s="48"/>
      <c r="M233" s="48"/>
      <c r="N233" s="48"/>
      <c r="O233" s="48"/>
      <c r="P233" s="48"/>
      <c r="Q233" s="48"/>
      <c r="R233" s="48"/>
      <c r="S233" s="528"/>
      <c r="T233" s="528"/>
      <c r="U233" s="382"/>
      <c r="V233" s="382"/>
      <c r="W233" s="382"/>
      <c r="X233" s="528"/>
      <c r="Y233" s="529"/>
      <c r="Z233" s="528"/>
      <c r="AA233" s="48"/>
      <c r="AB233" s="530"/>
      <c r="AC233" s="48"/>
      <c r="AD233" s="48"/>
      <c r="AE233" s="48"/>
      <c r="AF233" s="48"/>
    </row>
    <row r="234" spans="1:32" x14ac:dyDescent="0.2">
      <c r="A234" s="48"/>
      <c r="B234" s="48"/>
      <c r="C234" s="48"/>
      <c r="D234" s="48"/>
      <c r="E234" s="48"/>
      <c r="F234" s="48"/>
      <c r="G234" s="48"/>
      <c r="H234" s="48"/>
      <c r="I234" s="48"/>
      <c r="J234" s="48"/>
      <c r="K234" s="48"/>
      <c r="L234" s="48"/>
      <c r="M234" s="48"/>
      <c r="N234" s="48"/>
      <c r="O234" s="48"/>
      <c r="P234" s="48"/>
      <c r="Q234" s="48"/>
      <c r="R234" s="48"/>
      <c r="S234" s="528"/>
      <c r="T234" s="528"/>
      <c r="U234" s="382"/>
      <c r="V234" s="382"/>
      <c r="W234" s="382"/>
      <c r="X234" s="528"/>
      <c r="Y234" s="529"/>
      <c r="Z234" s="528"/>
      <c r="AA234" s="48"/>
      <c r="AB234" s="530"/>
      <c r="AC234" s="48"/>
      <c r="AD234" s="48"/>
      <c r="AE234" s="48"/>
      <c r="AF234" s="48"/>
    </row>
    <row r="235" spans="1:32" x14ac:dyDescent="0.2">
      <c r="A235" s="48"/>
      <c r="B235" s="48"/>
      <c r="C235" s="48"/>
      <c r="D235" s="48"/>
      <c r="E235" s="48"/>
      <c r="F235" s="48"/>
      <c r="G235" s="48"/>
      <c r="H235" s="48"/>
      <c r="I235" s="48"/>
      <c r="J235" s="48"/>
      <c r="K235" s="48"/>
      <c r="L235" s="48"/>
      <c r="M235" s="48"/>
      <c r="N235" s="48"/>
      <c r="O235" s="48"/>
      <c r="P235" s="48"/>
      <c r="Q235" s="48"/>
      <c r="R235" s="48"/>
      <c r="S235" s="528"/>
      <c r="T235" s="528"/>
      <c r="U235" s="382"/>
      <c r="V235" s="382"/>
      <c r="W235" s="382"/>
      <c r="X235" s="528"/>
      <c r="Y235" s="529"/>
      <c r="Z235" s="528"/>
      <c r="AA235" s="48"/>
      <c r="AB235" s="530"/>
      <c r="AC235" s="48"/>
      <c r="AD235" s="48"/>
      <c r="AE235" s="48"/>
      <c r="AF235" s="48"/>
    </row>
    <row r="236" spans="1:32" x14ac:dyDescent="0.2">
      <c r="A236" s="48"/>
      <c r="B236" s="48"/>
      <c r="C236" s="48"/>
      <c r="D236" s="48"/>
      <c r="E236" s="48"/>
      <c r="F236" s="48"/>
      <c r="G236" s="48"/>
      <c r="H236" s="48"/>
      <c r="I236" s="48"/>
      <c r="J236" s="48"/>
      <c r="K236" s="48"/>
      <c r="L236" s="48"/>
      <c r="M236" s="48"/>
      <c r="N236" s="48"/>
      <c r="O236" s="48"/>
      <c r="P236" s="48"/>
      <c r="Q236" s="48"/>
      <c r="R236" s="48"/>
      <c r="S236" s="528"/>
      <c r="T236" s="528"/>
      <c r="U236" s="382"/>
      <c r="V236" s="382"/>
      <c r="W236" s="382"/>
      <c r="X236" s="528"/>
      <c r="Y236" s="529"/>
      <c r="Z236" s="528"/>
      <c r="AA236" s="48"/>
      <c r="AB236" s="530"/>
      <c r="AC236" s="48"/>
      <c r="AD236" s="48"/>
      <c r="AE236" s="48"/>
      <c r="AF236" s="48"/>
    </row>
    <row r="237" spans="1:32" x14ac:dyDescent="0.2">
      <c r="A237" s="48"/>
      <c r="B237" s="48"/>
      <c r="C237" s="48"/>
      <c r="D237" s="48"/>
      <c r="E237" s="48"/>
      <c r="F237" s="48"/>
      <c r="G237" s="48"/>
      <c r="H237" s="48"/>
      <c r="I237" s="48"/>
      <c r="J237" s="48"/>
      <c r="K237" s="48"/>
      <c r="L237" s="48"/>
      <c r="M237" s="48"/>
      <c r="N237" s="48"/>
      <c r="O237" s="48"/>
      <c r="P237" s="48"/>
      <c r="Q237" s="48"/>
      <c r="R237" s="48"/>
      <c r="S237" s="528"/>
      <c r="T237" s="528"/>
      <c r="U237" s="382"/>
      <c r="V237" s="382"/>
      <c r="W237" s="382"/>
      <c r="X237" s="528"/>
      <c r="Y237" s="529"/>
      <c r="Z237" s="528"/>
      <c r="AA237" s="48"/>
      <c r="AB237" s="530"/>
      <c r="AC237" s="48"/>
      <c r="AD237" s="48"/>
      <c r="AE237" s="48"/>
      <c r="AF237" s="48"/>
    </row>
    <row r="238" spans="1:32" x14ac:dyDescent="0.2">
      <c r="A238" s="48"/>
      <c r="B238" s="48"/>
      <c r="C238" s="48"/>
      <c r="D238" s="48"/>
      <c r="E238" s="48"/>
      <c r="F238" s="48"/>
      <c r="G238" s="48"/>
      <c r="H238" s="48"/>
      <c r="I238" s="48"/>
      <c r="J238" s="48"/>
      <c r="K238" s="48"/>
      <c r="L238" s="48"/>
      <c r="M238" s="48"/>
      <c r="N238" s="48"/>
      <c r="O238" s="48"/>
      <c r="P238" s="48"/>
      <c r="Q238" s="48"/>
      <c r="R238" s="48"/>
      <c r="S238" s="528"/>
      <c r="T238" s="528"/>
      <c r="U238" s="382"/>
      <c r="V238" s="382"/>
      <c r="W238" s="382"/>
      <c r="X238" s="528"/>
      <c r="Y238" s="529"/>
      <c r="Z238" s="528"/>
      <c r="AA238" s="48"/>
      <c r="AB238" s="530"/>
      <c r="AC238" s="48"/>
      <c r="AD238" s="48"/>
      <c r="AE238" s="48"/>
      <c r="AF238" s="48"/>
    </row>
    <row r="239" spans="1:32" x14ac:dyDescent="0.2">
      <c r="A239" s="48"/>
      <c r="B239" s="48"/>
      <c r="C239" s="48"/>
      <c r="D239" s="48"/>
      <c r="E239" s="48"/>
      <c r="F239" s="48"/>
      <c r="G239" s="48"/>
      <c r="H239" s="48"/>
      <c r="I239" s="48"/>
      <c r="J239" s="48"/>
      <c r="K239" s="48"/>
      <c r="L239" s="48"/>
      <c r="M239" s="48"/>
      <c r="N239" s="48"/>
      <c r="O239" s="48"/>
      <c r="P239" s="48"/>
      <c r="Q239" s="48"/>
      <c r="R239" s="48"/>
      <c r="S239" s="528"/>
      <c r="T239" s="528"/>
      <c r="U239" s="382"/>
      <c r="V239" s="382"/>
      <c r="W239" s="382"/>
      <c r="X239" s="528"/>
      <c r="Y239" s="529"/>
      <c r="Z239" s="528"/>
      <c r="AA239" s="48"/>
      <c r="AB239" s="530"/>
      <c r="AC239" s="48"/>
      <c r="AD239" s="48"/>
      <c r="AE239" s="48"/>
      <c r="AF239" s="48"/>
    </row>
    <row r="240" spans="1:32" x14ac:dyDescent="0.2">
      <c r="A240" s="48"/>
      <c r="B240" s="48"/>
      <c r="C240" s="48"/>
      <c r="D240" s="48"/>
      <c r="E240" s="48"/>
      <c r="F240" s="48"/>
      <c r="G240" s="48"/>
      <c r="H240" s="48"/>
      <c r="I240" s="48"/>
      <c r="J240" s="48"/>
      <c r="K240" s="48"/>
      <c r="L240" s="48"/>
      <c r="M240" s="48"/>
      <c r="N240" s="48"/>
      <c r="O240" s="48"/>
      <c r="P240" s="48"/>
      <c r="Q240" s="48"/>
      <c r="R240" s="48"/>
      <c r="S240" s="528"/>
      <c r="T240" s="528"/>
      <c r="U240" s="382"/>
      <c r="V240" s="382"/>
      <c r="W240" s="382"/>
      <c r="X240" s="528"/>
      <c r="Y240" s="529"/>
      <c r="Z240" s="528"/>
      <c r="AA240" s="48"/>
      <c r="AB240" s="530"/>
      <c r="AC240" s="48"/>
      <c r="AD240" s="48"/>
      <c r="AE240" s="48"/>
      <c r="AF240" s="48"/>
    </row>
    <row r="241" spans="1:32" x14ac:dyDescent="0.2">
      <c r="A241" s="48"/>
      <c r="B241" s="48"/>
      <c r="C241" s="48"/>
      <c r="D241" s="48"/>
      <c r="E241" s="48"/>
      <c r="F241" s="48"/>
      <c r="G241" s="48"/>
      <c r="H241" s="48"/>
      <c r="I241" s="48"/>
      <c r="J241" s="48"/>
      <c r="K241" s="48"/>
      <c r="L241" s="48"/>
      <c r="M241" s="48"/>
      <c r="N241" s="48"/>
      <c r="O241" s="48"/>
      <c r="P241" s="48"/>
      <c r="Q241" s="48"/>
      <c r="R241" s="48"/>
      <c r="S241" s="528"/>
      <c r="T241" s="528"/>
      <c r="U241" s="382"/>
      <c r="V241" s="382"/>
      <c r="W241" s="382"/>
      <c r="X241" s="528"/>
      <c r="Y241" s="529"/>
      <c r="Z241" s="528"/>
      <c r="AA241" s="48"/>
      <c r="AB241" s="530"/>
      <c r="AC241" s="48"/>
      <c r="AD241" s="48"/>
      <c r="AE241" s="48"/>
      <c r="AF241" s="48"/>
    </row>
    <row r="242" spans="1:32" x14ac:dyDescent="0.2">
      <c r="A242" s="48"/>
      <c r="B242" s="48"/>
      <c r="C242" s="48"/>
      <c r="D242" s="48"/>
      <c r="E242" s="48"/>
      <c r="F242" s="48"/>
      <c r="G242" s="48"/>
      <c r="H242" s="48"/>
      <c r="I242" s="48"/>
      <c r="J242" s="48"/>
      <c r="K242" s="48"/>
      <c r="L242" s="48"/>
      <c r="M242" s="48"/>
      <c r="N242" s="48"/>
      <c r="O242" s="48"/>
      <c r="P242" s="48"/>
      <c r="Q242" s="48"/>
      <c r="R242" s="48"/>
      <c r="S242" s="528"/>
      <c r="T242" s="528"/>
      <c r="U242" s="382"/>
      <c r="V242" s="382"/>
      <c r="W242" s="382"/>
      <c r="X242" s="528"/>
      <c r="Y242" s="529"/>
      <c r="Z242" s="528"/>
      <c r="AA242" s="48"/>
      <c r="AB242" s="530"/>
      <c r="AC242" s="48"/>
      <c r="AD242" s="48"/>
      <c r="AE242" s="48"/>
      <c r="AF242" s="48"/>
    </row>
    <row r="243" spans="1:32" x14ac:dyDescent="0.2">
      <c r="A243" s="48"/>
      <c r="B243" s="48"/>
      <c r="C243" s="48"/>
      <c r="D243" s="48"/>
      <c r="E243" s="48"/>
      <c r="F243" s="48"/>
      <c r="G243" s="48"/>
      <c r="H243" s="48"/>
      <c r="I243" s="48"/>
      <c r="J243" s="48"/>
      <c r="K243" s="48"/>
      <c r="L243" s="48"/>
      <c r="M243" s="48"/>
      <c r="N243" s="48"/>
      <c r="O243" s="48"/>
      <c r="P243" s="48"/>
      <c r="Q243" s="48"/>
      <c r="R243" s="48"/>
      <c r="S243" s="528"/>
      <c r="T243" s="528"/>
      <c r="U243" s="382"/>
      <c r="V243" s="382"/>
      <c r="W243" s="382"/>
      <c r="X243" s="528"/>
      <c r="Y243" s="529"/>
      <c r="Z243" s="528"/>
      <c r="AA243" s="48"/>
      <c r="AB243" s="530"/>
      <c r="AC243" s="48"/>
      <c r="AD243" s="48"/>
      <c r="AE243" s="48"/>
      <c r="AF243" s="48"/>
    </row>
    <row r="244" spans="1:32" x14ac:dyDescent="0.2">
      <c r="A244" s="48"/>
      <c r="B244" s="48"/>
      <c r="C244" s="48"/>
      <c r="D244" s="48"/>
      <c r="E244" s="48"/>
      <c r="F244" s="48"/>
      <c r="G244" s="48"/>
      <c r="H244" s="48"/>
      <c r="I244" s="48"/>
      <c r="J244" s="48"/>
      <c r="K244" s="48"/>
      <c r="L244" s="48"/>
      <c r="M244" s="48"/>
      <c r="N244" s="48"/>
      <c r="O244" s="48"/>
      <c r="P244" s="48"/>
      <c r="Q244" s="48"/>
      <c r="R244" s="48"/>
      <c r="S244" s="528"/>
      <c r="T244" s="528"/>
      <c r="U244" s="382"/>
      <c r="V244" s="382"/>
      <c r="W244" s="382"/>
      <c r="X244" s="528"/>
      <c r="Y244" s="529"/>
      <c r="Z244" s="528"/>
      <c r="AA244" s="48"/>
      <c r="AB244" s="530"/>
      <c r="AC244" s="48"/>
      <c r="AD244" s="48"/>
      <c r="AE244" s="48"/>
      <c r="AF244" s="48"/>
    </row>
    <row r="245" spans="1:32" x14ac:dyDescent="0.2">
      <c r="A245" s="48"/>
      <c r="B245" s="48"/>
      <c r="C245" s="48"/>
      <c r="D245" s="48"/>
      <c r="E245" s="48"/>
      <c r="F245" s="48"/>
      <c r="G245" s="48"/>
      <c r="H245" s="48"/>
      <c r="I245" s="48"/>
      <c r="J245" s="48"/>
      <c r="K245" s="48"/>
      <c r="L245" s="48"/>
      <c r="M245" s="48"/>
      <c r="N245" s="48"/>
      <c r="O245" s="48"/>
      <c r="P245" s="48"/>
      <c r="Q245" s="48"/>
      <c r="R245" s="48"/>
      <c r="S245" s="528"/>
      <c r="T245" s="528"/>
      <c r="U245" s="382"/>
      <c r="V245" s="382"/>
      <c r="W245" s="382"/>
      <c r="X245" s="528"/>
      <c r="Y245" s="529"/>
      <c r="Z245" s="528"/>
      <c r="AA245" s="48"/>
      <c r="AB245" s="530"/>
      <c r="AC245" s="48"/>
      <c r="AD245" s="48"/>
      <c r="AE245" s="48"/>
      <c r="AF245" s="48"/>
    </row>
    <row r="246" spans="1:32" x14ac:dyDescent="0.2">
      <c r="A246" s="48"/>
      <c r="B246" s="48"/>
      <c r="C246" s="48"/>
      <c r="D246" s="48"/>
      <c r="E246" s="48"/>
      <c r="F246" s="48"/>
      <c r="G246" s="48"/>
      <c r="H246" s="48"/>
      <c r="I246" s="48"/>
      <c r="J246" s="48"/>
      <c r="K246" s="48"/>
      <c r="L246" s="48"/>
      <c r="M246" s="48"/>
      <c r="N246" s="48"/>
      <c r="O246" s="48"/>
      <c r="P246" s="48"/>
      <c r="Q246" s="48"/>
      <c r="R246" s="48"/>
      <c r="S246" s="528"/>
      <c r="T246" s="528"/>
      <c r="U246" s="382"/>
      <c r="V246" s="382"/>
      <c r="W246" s="382"/>
      <c r="X246" s="528"/>
      <c r="Y246" s="529"/>
      <c r="Z246" s="528"/>
      <c r="AA246" s="48"/>
      <c r="AB246" s="530"/>
      <c r="AC246" s="48"/>
      <c r="AD246" s="48"/>
      <c r="AE246" s="48"/>
      <c r="AF246" s="48"/>
    </row>
    <row r="247" spans="1:32" x14ac:dyDescent="0.2">
      <c r="A247" s="48"/>
      <c r="B247" s="48"/>
      <c r="C247" s="48"/>
      <c r="D247" s="48"/>
      <c r="E247" s="48"/>
      <c r="F247" s="48"/>
      <c r="G247" s="48"/>
      <c r="H247" s="48"/>
      <c r="I247" s="48"/>
      <c r="J247" s="48"/>
      <c r="K247" s="48"/>
      <c r="L247" s="48"/>
      <c r="M247" s="48"/>
      <c r="N247" s="48"/>
      <c r="O247" s="48"/>
      <c r="P247" s="48"/>
      <c r="Q247" s="48"/>
      <c r="R247" s="48"/>
      <c r="S247" s="528"/>
      <c r="T247" s="528"/>
      <c r="U247" s="382"/>
      <c r="V247" s="382"/>
      <c r="W247" s="382"/>
      <c r="X247" s="528"/>
      <c r="Y247" s="529"/>
      <c r="Z247" s="528"/>
      <c r="AA247" s="48"/>
      <c r="AB247" s="530"/>
      <c r="AC247" s="48"/>
      <c r="AD247" s="48"/>
      <c r="AE247" s="48"/>
      <c r="AF247" s="48"/>
    </row>
    <row r="248" spans="1:32" x14ac:dyDescent="0.2">
      <c r="A248" s="48"/>
      <c r="B248" s="48"/>
      <c r="C248" s="48"/>
      <c r="D248" s="48"/>
      <c r="E248" s="48"/>
      <c r="F248" s="48"/>
      <c r="G248" s="48"/>
      <c r="H248" s="48"/>
      <c r="I248" s="48"/>
      <c r="J248" s="48"/>
      <c r="K248" s="48"/>
      <c r="L248" s="48"/>
      <c r="M248" s="48"/>
      <c r="N248" s="48"/>
      <c r="O248" s="48"/>
      <c r="P248" s="48"/>
      <c r="Q248" s="48"/>
      <c r="R248" s="48"/>
      <c r="S248" s="528"/>
      <c r="T248" s="528"/>
      <c r="U248" s="382"/>
      <c r="V248" s="382"/>
      <c r="W248" s="382"/>
      <c r="X248" s="528"/>
      <c r="Y248" s="529"/>
      <c r="Z248" s="528"/>
      <c r="AA248" s="48"/>
      <c r="AB248" s="530"/>
      <c r="AC248" s="48"/>
      <c r="AD248" s="48"/>
      <c r="AE248" s="48"/>
      <c r="AF248" s="48"/>
    </row>
    <row r="249" spans="1:32" x14ac:dyDescent="0.2">
      <c r="A249" s="48"/>
      <c r="B249" s="48"/>
      <c r="C249" s="48"/>
      <c r="D249" s="48"/>
      <c r="E249" s="48"/>
      <c r="F249" s="48"/>
      <c r="G249" s="48"/>
      <c r="H249" s="48"/>
      <c r="I249" s="48"/>
      <c r="J249" s="48"/>
      <c r="K249" s="48"/>
      <c r="L249" s="48"/>
      <c r="M249" s="48"/>
      <c r="N249" s="48"/>
      <c r="O249" s="48"/>
      <c r="P249" s="48"/>
      <c r="Q249" s="48"/>
      <c r="R249" s="48"/>
      <c r="S249" s="528"/>
      <c r="T249" s="528"/>
      <c r="U249" s="382"/>
      <c r="V249" s="382"/>
      <c r="W249" s="382"/>
      <c r="X249" s="528"/>
      <c r="Y249" s="529"/>
      <c r="Z249" s="528"/>
      <c r="AA249" s="48"/>
      <c r="AB249" s="530"/>
      <c r="AC249" s="48"/>
      <c r="AD249" s="48"/>
      <c r="AE249" s="48"/>
      <c r="AF249" s="48"/>
    </row>
    <row r="250" spans="1:32" x14ac:dyDescent="0.2">
      <c r="A250" s="48"/>
      <c r="B250" s="48"/>
      <c r="C250" s="48"/>
      <c r="D250" s="48"/>
      <c r="E250" s="48"/>
      <c r="F250" s="48"/>
      <c r="G250" s="48"/>
      <c r="H250" s="48"/>
      <c r="I250" s="48"/>
      <c r="J250" s="48"/>
      <c r="K250" s="48"/>
      <c r="L250" s="48"/>
      <c r="M250" s="48"/>
      <c r="N250" s="48"/>
      <c r="O250" s="48"/>
      <c r="P250" s="48"/>
      <c r="Q250" s="48"/>
      <c r="R250" s="48"/>
      <c r="S250" s="528"/>
      <c r="T250" s="528"/>
      <c r="U250" s="382"/>
      <c r="V250" s="382"/>
      <c r="W250" s="382"/>
      <c r="X250" s="528"/>
      <c r="Y250" s="529"/>
      <c r="Z250" s="528"/>
      <c r="AA250" s="48"/>
      <c r="AB250" s="530"/>
      <c r="AC250" s="48"/>
      <c r="AD250" s="48"/>
      <c r="AE250" s="48"/>
      <c r="AF250" s="48"/>
    </row>
    <row r="251" spans="1:32" x14ac:dyDescent="0.2">
      <c r="A251" s="48"/>
      <c r="B251" s="48"/>
      <c r="C251" s="48"/>
      <c r="D251" s="48"/>
      <c r="E251" s="48"/>
      <c r="F251" s="48"/>
      <c r="G251" s="48"/>
      <c r="H251" s="48"/>
      <c r="I251" s="48"/>
      <c r="J251" s="48"/>
      <c r="K251" s="48"/>
      <c r="L251" s="48"/>
      <c r="M251" s="48"/>
      <c r="N251" s="48"/>
      <c r="O251" s="48"/>
      <c r="P251" s="48"/>
      <c r="Q251" s="48"/>
      <c r="R251" s="48"/>
      <c r="S251" s="528"/>
      <c r="T251" s="528"/>
      <c r="U251" s="382"/>
      <c r="V251" s="382"/>
      <c r="W251" s="382"/>
      <c r="X251" s="528"/>
      <c r="Y251" s="529"/>
      <c r="Z251" s="528"/>
      <c r="AA251" s="48"/>
      <c r="AB251" s="530"/>
      <c r="AC251" s="48"/>
      <c r="AD251" s="48"/>
      <c r="AE251" s="48"/>
      <c r="AF251" s="48"/>
    </row>
    <row r="252" spans="1:32" x14ac:dyDescent="0.2">
      <c r="A252" s="48"/>
      <c r="B252" s="48"/>
      <c r="C252" s="48"/>
      <c r="D252" s="48"/>
      <c r="E252" s="48"/>
      <c r="F252" s="48"/>
      <c r="G252" s="48"/>
      <c r="H252" s="48"/>
      <c r="I252" s="48"/>
      <c r="J252" s="48"/>
      <c r="K252" s="48"/>
      <c r="L252" s="48"/>
      <c r="M252" s="48"/>
      <c r="N252" s="48"/>
      <c r="O252" s="48"/>
      <c r="P252" s="48"/>
      <c r="Q252" s="48"/>
      <c r="R252" s="48"/>
      <c r="S252" s="528"/>
      <c r="T252" s="528"/>
      <c r="U252" s="382"/>
      <c r="V252" s="382"/>
      <c r="W252" s="382"/>
      <c r="X252" s="528"/>
      <c r="Y252" s="529"/>
      <c r="Z252" s="528"/>
      <c r="AA252" s="48"/>
      <c r="AB252" s="530"/>
      <c r="AC252" s="48"/>
      <c r="AD252" s="48"/>
      <c r="AE252" s="48"/>
      <c r="AF252" s="48"/>
    </row>
    <row r="253" spans="1:32" x14ac:dyDescent="0.2">
      <c r="A253" s="48"/>
      <c r="B253" s="48"/>
      <c r="C253" s="48"/>
      <c r="D253" s="48"/>
      <c r="E253" s="48"/>
      <c r="F253" s="48"/>
      <c r="G253" s="48"/>
      <c r="H253" s="48"/>
      <c r="I253" s="48"/>
      <c r="J253" s="48"/>
      <c r="K253" s="48"/>
      <c r="L253" s="48"/>
      <c r="M253" s="48"/>
      <c r="N253" s="48"/>
      <c r="O253" s="48"/>
      <c r="P253" s="48"/>
      <c r="Q253" s="48"/>
      <c r="R253" s="48"/>
      <c r="S253" s="528"/>
      <c r="T253" s="528"/>
      <c r="U253" s="382"/>
      <c r="V253" s="382"/>
      <c r="W253" s="382"/>
      <c r="X253" s="528"/>
      <c r="Y253" s="529"/>
      <c r="Z253" s="528"/>
      <c r="AA253" s="48"/>
      <c r="AB253" s="530"/>
      <c r="AC253" s="48"/>
      <c r="AD253" s="48"/>
      <c r="AE253" s="48"/>
      <c r="AF253" s="48"/>
    </row>
    <row r="254" spans="1:32" x14ac:dyDescent="0.2">
      <c r="A254" s="48"/>
      <c r="B254" s="48"/>
      <c r="C254" s="48"/>
      <c r="D254" s="48"/>
      <c r="E254" s="48"/>
      <c r="F254" s="48"/>
      <c r="G254" s="48"/>
      <c r="H254" s="48"/>
      <c r="I254" s="48"/>
      <c r="J254" s="48"/>
      <c r="K254" s="48"/>
      <c r="L254" s="48"/>
      <c r="M254" s="48"/>
      <c r="N254" s="48"/>
      <c r="O254" s="48"/>
      <c r="P254" s="48"/>
      <c r="Q254" s="48"/>
      <c r="R254" s="48"/>
      <c r="S254" s="528"/>
      <c r="T254" s="528"/>
      <c r="U254" s="382"/>
      <c r="V254" s="382"/>
      <c r="W254" s="382"/>
      <c r="X254" s="528"/>
      <c r="Y254" s="529"/>
      <c r="Z254" s="528"/>
      <c r="AA254" s="48"/>
      <c r="AB254" s="530"/>
      <c r="AC254" s="48"/>
      <c r="AD254" s="48"/>
      <c r="AE254" s="48"/>
      <c r="AF254" s="48"/>
    </row>
    <row r="255" spans="1:32" x14ac:dyDescent="0.2">
      <c r="A255" s="48"/>
      <c r="B255" s="48"/>
      <c r="C255" s="48"/>
      <c r="D255" s="48"/>
      <c r="E255" s="48"/>
      <c r="F255" s="48"/>
      <c r="G255" s="48"/>
      <c r="H255" s="48"/>
      <c r="I255" s="48"/>
      <c r="J255" s="48"/>
      <c r="K255" s="48"/>
      <c r="L255" s="48"/>
      <c r="M255" s="48"/>
      <c r="N255" s="48"/>
      <c r="O255" s="48"/>
      <c r="P255" s="48"/>
      <c r="Q255" s="48"/>
      <c r="R255" s="48"/>
      <c r="S255" s="528"/>
      <c r="T255" s="528"/>
      <c r="U255" s="382"/>
      <c r="V255" s="382"/>
      <c r="W255" s="382"/>
      <c r="X255" s="528"/>
      <c r="Y255" s="529"/>
      <c r="Z255" s="528"/>
      <c r="AA255" s="48"/>
      <c r="AB255" s="530"/>
      <c r="AC255" s="48"/>
      <c r="AD255" s="48"/>
      <c r="AE255" s="48"/>
      <c r="AF255" s="48"/>
    </row>
    <row r="256" spans="1:32" x14ac:dyDescent="0.2">
      <c r="A256" s="48"/>
      <c r="B256" s="48"/>
      <c r="C256" s="48"/>
      <c r="D256" s="48"/>
      <c r="E256" s="48"/>
      <c r="F256" s="48"/>
      <c r="G256" s="48"/>
      <c r="H256" s="48"/>
      <c r="I256" s="48"/>
      <c r="J256" s="48"/>
      <c r="K256" s="48"/>
      <c r="L256" s="48"/>
      <c r="M256" s="48"/>
      <c r="N256" s="48"/>
      <c r="O256" s="48"/>
      <c r="P256" s="48"/>
      <c r="Q256" s="48"/>
      <c r="R256" s="48"/>
      <c r="S256" s="528"/>
      <c r="T256" s="528"/>
      <c r="U256" s="382"/>
      <c r="V256" s="382"/>
      <c r="W256" s="382"/>
      <c r="X256" s="528"/>
      <c r="Y256" s="529"/>
      <c r="Z256" s="528"/>
      <c r="AA256" s="48"/>
      <c r="AB256" s="530"/>
      <c r="AC256" s="48"/>
      <c r="AD256" s="48"/>
      <c r="AE256" s="48"/>
      <c r="AF256" s="48"/>
    </row>
    <row r="257" spans="1:32" x14ac:dyDescent="0.2">
      <c r="A257" s="48"/>
      <c r="B257" s="48"/>
      <c r="C257" s="48"/>
      <c r="D257" s="48"/>
      <c r="E257" s="48"/>
      <c r="F257" s="48"/>
      <c r="G257" s="48"/>
      <c r="H257" s="48"/>
      <c r="I257" s="48"/>
      <c r="J257" s="48"/>
      <c r="K257" s="48"/>
      <c r="L257" s="48"/>
      <c r="M257" s="48"/>
      <c r="N257" s="48"/>
      <c r="O257" s="48"/>
      <c r="P257" s="48"/>
      <c r="Q257" s="48"/>
      <c r="R257" s="48"/>
      <c r="S257" s="528"/>
      <c r="T257" s="528"/>
      <c r="U257" s="382"/>
      <c r="V257" s="382"/>
      <c r="W257" s="382"/>
      <c r="X257" s="528"/>
      <c r="Y257" s="529"/>
      <c r="Z257" s="528"/>
      <c r="AA257" s="48"/>
      <c r="AB257" s="530"/>
      <c r="AC257" s="48"/>
      <c r="AD257" s="48"/>
      <c r="AE257" s="48"/>
      <c r="AF257" s="48"/>
    </row>
    <row r="258" spans="1:32" x14ac:dyDescent="0.2">
      <c r="A258" s="48"/>
      <c r="B258" s="48"/>
      <c r="C258" s="48"/>
      <c r="D258" s="48"/>
      <c r="E258" s="48"/>
      <c r="F258" s="48"/>
      <c r="G258" s="48"/>
      <c r="H258" s="48"/>
      <c r="I258" s="48"/>
      <c r="J258" s="48"/>
      <c r="K258" s="48"/>
      <c r="L258" s="48"/>
      <c r="M258" s="48"/>
      <c r="N258" s="48"/>
      <c r="O258" s="48"/>
      <c r="P258" s="48"/>
      <c r="Q258" s="48"/>
      <c r="R258" s="48"/>
      <c r="S258" s="528"/>
      <c r="T258" s="528"/>
      <c r="U258" s="382"/>
      <c r="V258" s="382"/>
      <c r="W258" s="382"/>
      <c r="X258" s="528"/>
      <c r="Y258" s="529"/>
      <c r="Z258" s="528"/>
      <c r="AA258" s="48"/>
      <c r="AB258" s="530"/>
      <c r="AC258" s="48"/>
      <c r="AD258" s="48"/>
      <c r="AE258" s="48"/>
      <c r="AF258" s="48"/>
    </row>
    <row r="259" spans="1:32" x14ac:dyDescent="0.2">
      <c r="A259" s="48"/>
      <c r="B259" s="48"/>
      <c r="C259" s="48"/>
      <c r="D259" s="48"/>
      <c r="E259" s="48"/>
      <c r="F259" s="48"/>
      <c r="G259" s="48"/>
      <c r="H259" s="48"/>
      <c r="I259" s="48"/>
      <c r="J259" s="48"/>
      <c r="K259" s="48"/>
      <c r="L259" s="48"/>
      <c r="M259" s="48"/>
      <c r="N259" s="48"/>
      <c r="O259" s="48"/>
      <c r="P259" s="48"/>
      <c r="Q259" s="48"/>
      <c r="R259" s="48"/>
      <c r="S259" s="528"/>
      <c r="T259" s="528"/>
      <c r="U259" s="382"/>
      <c r="V259" s="382"/>
      <c r="W259" s="382"/>
      <c r="X259" s="528"/>
      <c r="Y259" s="529"/>
      <c r="Z259" s="528"/>
      <c r="AA259" s="48"/>
      <c r="AB259" s="530"/>
      <c r="AC259" s="48"/>
      <c r="AD259" s="48"/>
      <c r="AE259" s="48"/>
      <c r="AF259" s="48"/>
    </row>
    <row r="260" spans="1:32" x14ac:dyDescent="0.2">
      <c r="A260" s="48"/>
      <c r="B260" s="48"/>
      <c r="C260" s="48"/>
      <c r="D260" s="48"/>
      <c r="E260" s="48"/>
      <c r="F260" s="48"/>
      <c r="G260" s="48"/>
      <c r="H260" s="48"/>
      <c r="I260" s="48"/>
      <c r="J260" s="48"/>
      <c r="K260" s="48"/>
      <c r="L260" s="48"/>
      <c r="M260" s="48"/>
      <c r="N260" s="48"/>
      <c r="O260" s="48"/>
      <c r="P260" s="48"/>
      <c r="Q260" s="48"/>
      <c r="R260" s="48"/>
      <c r="S260" s="528"/>
      <c r="T260" s="528"/>
      <c r="U260" s="382"/>
      <c r="V260" s="382"/>
      <c r="W260" s="382"/>
      <c r="X260" s="528"/>
      <c r="Y260" s="529"/>
      <c r="Z260" s="528"/>
      <c r="AA260" s="48"/>
      <c r="AB260" s="530"/>
      <c r="AC260" s="48"/>
      <c r="AD260" s="48"/>
      <c r="AE260" s="48"/>
      <c r="AF260" s="48"/>
    </row>
    <row r="261" spans="1:32" x14ac:dyDescent="0.2">
      <c r="A261" s="48"/>
      <c r="B261" s="48"/>
      <c r="C261" s="48"/>
      <c r="D261" s="48"/>
      <c r="E261" s="48"/>
      <c r="F261" s="48"/>
      <c r="G261" s="48"/>
      <c r="H261" s="48"/>
      <c r="I261" s="48"/>
      <c r="J261" s="48"/>
      <c r="K261" s="48"/>
      <c r="L261" s="48"/>
      <c r="M261" s="48"/>
      <c r="N261" s="48"/>
      <c r="O261" s="48"/>
      <c r="P261" s="48"/>
      <c r="Q261" s="48"/>
      <c r="R261" s="48"/>
      <c r="S261" s="528"/>
      <c r="T261" s="528"/>
      <c r="U261" s="382"/>
      <c r="V261" s="382"/>
      <c r="W261" s="382"/>
      <c r="X261" s="528"/>
      <c r="Y261" s="529"/>
      <c r="Z261" s="528"/>
      <c r="AA261" s="48"/>
      <c r="AB261" s="530"/>
      <c r="AC261" s="48"/>
      <c r="AD261" s="48"/>
      <c r="AE261" s="48"/>
      <c r="AF261" s="48"/>
    </row>
    <row r="262" spans="1:32" x14ac:dyDescent="0.2">
      <c r="A262" s="48"/>
      <c r="B262" s="48"/>
      <c r="C262" s="48"/>
      <c r="D262" s="48"/>
      <c r="E262" s="48"/>
      <c r="F262" s="48"/>
      <c r="G262" s="48"/>
      <c r="H262" s="48"/>
      <c r="I262" s="48"/>
      <c r="J262" s="48"/>
      <c r="K262" s="48"/>
      <c r="L262" s="48"/>
      <c r="M262" s="48"/>
      <c r="N262" s="48"/>
      <c r="O262" s="48"/>
      <c r="P262" s="48"/>
      <c r="Q262" s="48"/>
      <c r="R262" s="48"/>
      <c r="S262" s="528"/>
      <c r="T262" s="528"/>
      <c r="U262" s="382"/>
      <c r="V262" s="382"/>
      <c r="W262" s="382"/>
      <c r="X262" s="528"/>
      <c r="Y262" s="529"/>
      <c r="Z262" s="528"/>
      <c r="AA262" s="48"/>
      <c r="AB262" s="530"/>
      <c r="AC262" s="48"/>
      <c r="AD262" s="48"/>
      <c r="AE262" s="48"/>
      <c r="AF262" s="48"/>
    </row>
    <row r="263" spans="1:32" x14ac:dyDescent="0.2">
      <c r="A263" s="48"/>
      <c r="B263" s="48"/>
      <c r="C263" s="48"/>
      <c r="D263" s="48"/>
      <c r="E263" s="48"/>
      <c r="F263" s="48"/>
      <c r="G263" s="48"/>
      <c r="H263" s="48"/>
      <c r="I263" s="48"/>
      <c r="J263" s="48"/>
      <c r="K263" s="48"/>
      <c r="L263" s="48"/>
      <c r="M263" s="48"/>
      <c r="N263" s="48"/>
      <c r="O263" s="48"/>
      <c r="P263" s="48"/>
      <c r="Q263" s="48"/>
      <c r="R263" s="48"/>
      <c r="S263" s="528"/>
      <c r="T263" s="528"/>
      <c r="U263" s="382"/>
      <c r="V263" s="382"/>
      <c r="W263" s="382"/>
      <c r="X263" s="528"/>
      <c r="Y263" s="529"/>
      <c r="Z263" s="528"/>
      <c r="AA263" s="48"/>
      <c r="AB263" s="530"/>
      <c r="AC263" s="48"/>
      <c r="AD263" s="48"/>
      <c r="AE263" s="48"/>
      <c r="AF263" s="48"/>
    </row>
    <row r="264" spans="1:32" x14ac:dyDescent="0.2">
      <c r="A264" s="48"/>
      <c r="B264" s="48"/>
      <c r="C264" s="48"/>
      <c r="D264" s="48"/>
      <c r="E264" s="48"/>
      <c r="F264" s="48"/>
      <c r="G264" s="48"/>
      <c r="H264" s="48"/>
      <c r="I264" s="48"/>
      <c r="J264" s="48"/>
      <c r="K264" s="48"/>
      <c r="L264" s="48"/>
      <c r="M264" s="48"/>
      <c r="N264" s="48"/>
      <c r="O264" s="48"/>
      <c r="P264" s="48"/>
      <c r="Q264" s="48"/>
      <c r="R264" s="48"/>
      <c r="S264" s="528"/>
      <c r="T264" s="528"/>
      <c r="U264" s="382"/>
      <c r="V264" s="382"/>
      <c r="W264" s="382"/>
      <c r="X264" s="528"/>
      <c r="Y264" s="529"/>
      <c r="Z264" s="528"/>
      <c r="AA264" s="48"/>
      <c r="AB264" s="530"/>
      <c r="AC264" s="48"/>
      <c r="AD264" s="48"/>
      <c r="AE264" s="48"/>
      <c r="AF264" s="48"/>
    </row>
    <row r="265" spans="1:32" x14ac:dyDescent="0.2">
      <c r="A265" s="48"/>
      <c r="B265" s="48"/>
      <c r="C265" s="48"/>
      <c r="D265" s="48"/>
      <c r="E265" s="48"/>
      <c r="F265" s="48"/>
      <c r="G265" s="48"/>
      <c r="H265" s="48"/>
      <c r="I265" s="48"/>
      <c r="J265" s="48"/>
      <c r="K265" s="48"/>
      <c r="L265" s="48"/>
      <c r="M265" s="48"/>
      <c r="N265" s="48"/>
      <c r="O265" s="48"/>
      <c r="P265" s="48"/>
      <c r="Q265" s="48"/>
      <c r="R265" s="48"/>
      <c r="S265" s="528"/>
      <c r="T265" s="528"/>
      <c r="U265" s="382"/>
      <c r="V265" s="382"/>
      <c r="W265" s="382"/>
      <c r="X265" s="528"/>
      <c r="Y265" s="529"/>
      <c r="Z265" s="528"/>
      <c r="AA265" s="48"/>
      <c r="AB265" s="530"/>
      <c r="AC265" s="48"/>
      <c r="AD265" s="48"/>
      <c r="AE265" s="48"/>
      <c r="AF265" s="48"/>
    </row>
    <row r="266" spans="1:32" x14ac:dyDescent="0.2">
      <c r="A266" s="48"/>
      <c r="B266" s="48"/>
      <c r="C266" s="48"/>
      <c r="D266" s="48"/>
      <c r="E266" s="48"/>
      <c r="F266" s="48"/>
      <c r="G266" s="48"/>
      <c r="H266" s="48"/>
      <c r="I266" s="48"/>
      <c r="J266" s="48"/>
      <c r="K266" s="48"/>
      <c r="L266" s="48"/>
      <c r="M266" s="48"/>
      <c r="N266" s="48"/>
      <c r="O266" s="48"/>
      <c r="P266" s="48"/>
      <c r="Q266" s="48"/>
      <c r="R266" s="48"/>
      <c r="S266" s="528"/>
      <c r="T266" s="528"/>
      <c r="U266" s="382"/>
      <c r="V266" s="382"/>
      <c r="W266" s="382"/>
      <c r="X266" s="528"/>
      <c r="Y266" s="529"/>
      <c r="Z266" s="528"/>
      <c r="AA266" s="48"/>
      <c r="AB266" s="530"/>
      <c r="AC266" s="48"/>
      <c r="AD266" s="48"/>
      <c r="AE266" s="48"/>
      <c r="AF266" s="48"/>
    </row>
    <row r="267" spans="1:32" x14ac:dyDescent="0.2">
      <c r="A267" s="48"/>
      <c r="B267" s="48"/>
      <c r="C267" s="48"/>
      <c r="D267" s="48"/>
      <c r="E267" s="48"/>
      <c r="F267" s="48"/>
      <c r="G267" s="48"/>
      <c r="H267" s="48"/>
      <c r="I267" s="48"/>
      <c r="J267" s="48"/>
      <c r="K267" s="48"/>
      <c r="L267" s="48"/>
      <c r="M267" s="48"/>
      <c r="N267" s="48"/>
      <c r="O267" s="48"/>
      <c r="P267" s="48"/>
      <c r="Q267" s="48"/>
      <c r="R267" s="48"/>
      <c r="S267" s="528"/>
      <c r="T267" s="528"/>
      <c r="U267" s="382"/>
      <c r="V267" s="382"/>
      <c r="W267" s="382"/>
      <c r="X267" s="528"/>
      <c r="Y267" s="529"/>
      <c r="Z267" s="528"/>
      <c r="AA267" s="48"/>
      <c r="AB267" s="530"/>
      <c r="AC267" s="48"/>
      <c r="AD267" s="48"/>
      <c r="AE267" s="48"/>
      <c r="AF267" s="48"/>
    </row>
    <row r="268" spans="1:32" x14ac:dyDescent="0.2">
      <c r="A268" s="48"/>
      <c r="B268" s="48"/>
      <c r="C268" s="48"/>
      <c r="D268" s="48"/>
      <c r="E268" s="48"/>
      <c r="F268" s="48"/>
      <c r="G268" s="48"/>
      <c r="H268" s="48"/>
      <c r="I268" s="48"/>
      <c r="J268" s="48"/>
      <c r="K268" s="48"/>
      <c r="L268" s="48"/>
      <c r="M268" s="48"/>
      <c r="N268" s="48"/>
      <c r="O268" s="48"/>
      <c r="P268" s="48"/>
      <c r="Q268" s="48"/>
      <c r="R268" s="48"/>
      <c r="S268" s="528"/>
      <c r="T268" s="528"/>
      <c r="U268" s="382"/>
      <c r="V268" s="382"/>
      <c r="W268" s="382"/>
      <c r="X268" s="528"/>
      <c r="Y268" s="529"/>
      <c r="Z268" s="528"/>
      <c r="AA268" s="48"/>
      <c r="AB268" s="530"/>
      <c r="AC268" s="48"/>
      <c r="AD268" s="48"/>
      <c r="AE268" s="48"/>
      <c r="AF268" s="48"/>
    </row>
    <row r="269" spans="1:32" x14ac:dyDescent="0.2">
      <c r="A269" s="48"/>
      <c r="B269" s="48"/>
      <c r="C269" s="48"/>
      <c r="D269" s="48"/>
      <c r="E269" s="48"/>
      <c r="F269" s="48"/>
      <c r="G269" s="48"/>
      <c r="H269" s="48"/>
      <c r="I269" s="48"/>
      <c r="J269" s="48"/>
      <c r="K269" s="48"/>
      <c r="L269" s="48"/>
      <c r="M269" s="48"/>
      <c r="N269" s="48"/>
      <c r="O269" s="48"/>
      <c r="P269" s="48"/>
      <c r="Q269" s="48"/>
      <c r="R269" s="48"/>
      <c r="S269" s="528"/>
      <c r="T269" s="528"/>
      <c r="U269" s="382"/>
      <c r="V269" s="382"/>
      <c r="W269" s="382"/>
      <c r="X269" s="528"/>
      <c r="Y269" s="529"/>
      <c r="Z269" s="528"/>
      <c r="AA269" s="48"/>
      <c r="AB269" s="530"/>
      <c r="AC269" s="48"/>
      <c r="AD269" s="48"/>
      <c r="AE269" s="48"/>
      <c r="AF269" s="48"/>
    </row>
    <row r="270" spans="1:32" x14ac:dyDescent="0.2">
      <c r="A270" s="48"/>
      <c r="B270" s="48"/>
      <c r="C270" s="48"/>
      <c r="D270" s="48"/>
      <c r="E270" s="48"/>
      <c r="F270" s="48"/>
      <c r="G270" s="48"/>
      <c r="H270" s="48"/>
      <c r="I270" s="48"/>
      <c r="J270" s="48"/>
      <c r="K270" s="48"/>
      <c r="L270" s="48"/>
      <c r="M270" s="48"/>
      <c r="N270" s="48"/>
      <c r="O270" s="48"/>
      <c r="P270" s="48"/>
      <c r="Q270" s="48"/>
      <c r="R270" s="48"/>
      <c r="S270" s="528"/>
      <c r="T270" s="528"/>
      <c r="U270" s="382"/>
      <c r="V270" s="382"/>
      <c r="W270" s="382"/>
      <c r="X270" s="528"/>
      <c r="Y270" s="529"/>
      <c r="Z270" s="528"/>
      <c r="AA270" s="48"/>
      <c r="AB270" s="530"/>
      <c r="AC270" s="48"/>
      <c r="AD270" s="48"/>
      <c r="AE270" s="48"/>
      <c r="AF270" s="48"/>
    </row>
    <row r="271" spans="1:32" x14ac:dyDescent="0.2">
      <c r="A271" s="48"/>
      <c r="B271" s="48"/>
      <c r="C271" s="48"/>
      <c r="D271" s="48"/>
      <c r="E271" s="48"/>
      <c r="F271" s="48"/>
      <c r="G271" s="48"/>
      <c r="H271" s="48"/>
      <c r="I271" s="48"/>
      <c r="J271" s="48"/>
      <c r="K271" s="48"/>
      <c r="L271" s="48"/>
      <c r="M271" s="48"/>
      <c r="N271" s="48"/>
      <c r="O271" s="48"/>
      <c r="P271" s="48"/>
      <c r="Q271" s="48"/>
      <c r="R271" s="48"/>
      <c r="S271" s="528"/>
      <c r="T271" s="528"/>
      <c r="U271" s="382"/>
      <c r="V271" s="382"/>
      <c r="W271" s="382"/>
      <c r="X271" s="528"/>
      <c r="Y271" s="529"/>
      <c r="Z271" s="528"/>
      <c r="AA271" s="48"/>
      <c r="AB271" s="530"/>
      <c r="AC271" s="48"/>
      <c r="AD271" s="48"/>
      <c r="AE271" s="48"/>
      <c r="AF271" s="48"/>
    </row>
    <row r="272" spans="1:32" x14ac:dyDescent="0.2">
      <c r="A272" s="48"/>
      <c r="B272" s="48"/>
      <c r="C272" s="48"/>
      <c r="D272" s="48"/>
      <c r="E272" s="48"/>
      <c r="F272" s="48"/>
      <c r="G272" s="48"/>
      <c r="H272" s="48"/>
      <c r="I272" s="48"/>
      <c r="J272" s="48"/>
      <c r="K272" s="48"/>
      <c r="L272" s="48"/>
      <c r="M272" s="48"/>
      <c r="N272" s="48"/>
      <c r="O272" s="48"/>
      <c r="P272" s="48"/>
      <c r="Q272" s="48"/>
      <c r="R272" s="48"/>
      <c r="S272" s="528"/>
      <c r="T272" s="528"/>
      <c r="U272" s="382"/>
      <c r="V272" s="382"/>
      <c r="W272" s="382"/>
      <c r="X272" s="528"/>
      <c r="Y272" s="529"/>
      <c r="Z272" s="528"/>
      <c r="AA272" s="48"/>
      <c r="AB272" s="530"/>
      <c r="AC272" s="48"/>
      <c r="AD272" s="48"/>
      <c r="AE272" s="48"/>
      <c r="AF272" s="48"/>
    </row>
    <row r="273" spans="1:32" x14ac:dyDescent="0.2">
      <c r="A273" s="48"/>
      <c r="B273" s="48"/>
      <c r="C273" s="48"/>
      <c r="D273" s="48"/>
      <c r="E273" s="48"/>
      <c r="F273" s="48"/>
      <c r="G273" s="48"/>
      <c r="H273" s="48"/>
      <c r="I273" s="48"/>
      <c r="J273" s="48"/>
      <c r="K273" s="48"/>
      <c r="L273" s="48"/>
      <c r="M273" s="48"/>
      <c r="N273" s="48"/>
      <c r="O273" s="48"/>
      <c r="P273" s="48"/>
      <c r="Q273" s="48"/>
      <c r="R273" s="48"/>
      <c r="S273" s="528"/>
      <c r="T273" s="528"/>
      <c r="U273" s="382"/>
      <c r="V273" s="382"/>
      <c r="W273" s="382"/>
      <c r="X273" s="528"/>
      <c r="Y273" s="529"/>
      <c r="Z273" s="528"/>
      <c r="AA273" s="48"/>
      <c r="AB273" s="530"/>
      <c r="AC273" s="48"/>
      <c r="AD273" s="48"/>
      <c r="AE273" s="48"/>
      <c r="AF273" s="48"/>
    </row>
    <row r="274" spans="1:32" x14ac:dyDescent="0.2">
      <c r="A274" s="48"/>
      <c r="B274" s="48"/>
      <c r="C274" s="48"/>
      <c r="D274" s="48"/>
      <c r="E274" s="48"/>
      <c r="F274" s="48"/>
      <c r="G274" s="48"/>
      <c r="H274" s="48"/>
      <c r="I274" s="48"/>
      <c r="J274" s="48"/>
      <c r="K274" s="48"/>
      <c r="L274" s="48"/>
      <c r="M274" s="48"/>
      <c r="N274" s="48"/>
      <c r="O274" s="48"/>
      <c r="P274" s="48"/>
      <c r="Q274" s="48"/>
      <c r="R274" s="48"/>
      <c r="S274" s="528"/>
      <c r="T274" s="528"/>
      <c r="U274" s="382"/>
      <c r="V274" s="382"/>
      <c r="W274" s="382"/>
      <c r="X274" s="528"/>
      <c r="Y274" s="529"/>
      <c r="Z274" s="528"/>
      <c r="AA274" s="48"/>
      <c r="AB274" s="530"/>
      <c r="AC274" s="48"/>
      <c r="AD274" s="48"/>
      <c r="AE274" s="48"/>
      <c r="AF274" s="48"/>
    </row>
    <row r="275" spans="1:32" x14ac:dyDescent="0.2">
      <c r="A275" s="48"/>
      <c r="B275" s="48"/>
      <c r="C275" s="48"/>
      <c r="D275" s="48"/>
      <c r="E275" s="48"/>
      <c r="F275" s="48"/>
      <c r="G275" s="48"/>
      <c r="H275" s="48"/>
      <c r="I275" s="48"/>
      <c r="J275" s="48"/>
      <c r="K275" s="48"/>
      <c r="L275" s="48"/>
      <c r="M275" s="48"/>
      <c r="N275" s="48"/>
      <c r="O275" s="48"/>
      <c r="P275" s="48"/>
      <c r="Q275" s="48"/>
      <c r="R275" s="48"/>
      <c r="S275" s="528"/>
      <c r="T275" s="528"/>
      <c r="U275" s="382"/>
      <c r="V275" s="382"/>
      <c r="W275" s="382"/>
      <c r="X275" s="528"/>
      <c r="Y275" s="529"/>
      <c r="Z275" s="528"/>
      <c r="AA275" s="48"/>
      <c r="AB275" s="530"/>
      <c r="AC275" s="48"/>
      <c r="AD275" s="48"/>
      <c r="AE275" s="48"/>
      <c r="AF275" s="48"/>
    </row>
    <row r="276" spans="1:32" x14ac:dyDescent="0.2">
      <c r="A276" s="48"/>
      <c r="B276" s="48"/>
      <c r="C276" s="48"/>
      <c r="D276" s="48"/>
      <c r="E276" s="48"/>
      <c r="F276" s="48"/>
      <c r="G276" s="48"/>
      <c r="H276" s="48"/>
      <c r="I276" s="48"/>
      <c r="J276" s="48"/>
      <c r="K276" s="48"/>
      <c r="L276" s="48"/>
      <c r="M276" s="48"/>
      <c r="N276" s="48"/>
      <c r="O276" s="48"/>
      <c r="P276" s="48"/>
      <c r="Q276" s="48"/>
      <c r="R276" s="48"/>
      <c r="S276" s="528"/>
      <c r="T276" s="528"/>
      <c r="U276" s="382"/>
      <c r="V276" s="382"/>
      <c r="W276" s="382"/>
      <c r="X276" s="528"/>
      <c r="Y276" s="529"/>
      <c r="Z276" s="528"/>
      <c r="AA276" s="48"/>
      <c r="AB276" s="530"/>
      <c r="AC276" s="48"/>
      <c r="AD276" s="48"/>
      <c r="AE276" s="48"/>
      <c r="AF276" s="48"/>
    </row>
    <row r="277" spans="1:32" x14ac:dyDescent="0.2">
      <c r="A277" s="48"/>
      <c r="B277" s="48"/>
      <c r="C277" s="48"/>
      <c r="D277" s="48"/>
      <c r="E277" s="48"/>
      <c r="F277" s="48"/>
      <c r="G277" s="48"/>
      <c r="H277" s="48"/>
      <c r="I277" s="48"/>
      <c r="J277" s="48"/>
      <c r="K277" s="48"/>
      <c r="L277" s="48"/>
      <c r="M277" s="48"/>
      <c r="N277" s="48"/>
      <c r="O277" s="48"/>
      <c r="P277" s="48"/>
      <c r="Q277" s="48"/>
      <c r="R277" s="48"/>
      <c r="S277" s="528"/>
      <c r="T277" s="528"/>
      <c r="U277" s="382"/>
      <c r="V277" s="382"/>
      <c r="W277" s="382"/>
      <c r="X277" s="528"/>
      <c r="Y277" s="529"/>
      <c r="Z277" s="528"/>
      <c r="AA277" s="48"/>
      <c r="AB277" s="530"/>
      <c r="AC277" s="48"/>
      <c r="AD277" s="48"/>
      <c r="AE277" s="48"/>
      <c r="AF277" s="48"/>
    </row>
    <row r="278" spans="1:32" x14ac:dyDescent="0.2">
      <c r="A278" s="48"/>
      <c r="B278" s="48"/>
      <c r="C278" s="48"/>
      <c r="D278" s="48"/>
      <c r="E278" s="48"/>
      <c r="F278" s="48"/>
      <c r="G278" s="48"/>
      <c r="H278" s="48"/>
      <c r="I278" s="48"/>
      <c r="J278" s="48"/>
      <c r="K278" s="48"/>
      <c r="L278" s="48"/>
      <c r="M278" s="48"/>
      <c r="N278" s="48"/>
      <c r="O278" s="48"/>
      <c r="P278" s="48"/>
      <c r="Q278" s="48"/>
      <c r="R278" s="48"/>
      <c r="S278" s="528"/>
      <c r="T278" s="528"/>
      <c r="U278" s="382"/>
      <c r="V278" s="382"/>
      <c r="W278" s="382"/>
      <c r="X278" s="528"/>
      <c r="Y278" s="529"/>
      <c r="Z278" s="528"/>
      <c r="AA278" s="48"/>
      <c r="AB278" s="530"/>
      <c r="AC278" s="48"/>
      <c r="AD278" s="48"/>
      <c r="AE278" s="48"/>
      <c r="AF278" s="48"/>
    </row>
    <row r="279" spans="1:32" x14ac:dyDescent="0.2">
      <c r="A279" s="48"/>
      <c r="B279" s="48"/>
      <c r="C279" s="48"/>
      <c r="D279" s="48"/>
      <c r="E279" s="48"/>
      <c r="F279" s="48"/>
      <c r="G279" s="48"/>
      <c r="H279" s="48"/>
      <c r="I279" s="48"/>
      <c r="J279" s="48"/>
      <c r="K279" s="48"/>
      <c r="L279" s="48"/>
      <c r="M279" s="48"/>
      <c r="N279" s="48"/>
      <c r="O279" s="48"/>
      <c r="P279" s="48"/>
      <c r="Q279" s="48"/>
      <c r="R279" s="48"/>
      <c r="S279" s="528"/>
      <c r="T279" s="528"/>
      <c r="U279" s="382"/>
      <c r="V279" s="382"/>
      <c r="W279" s="382"/>
      <c r="X279" s="528"/>
      <c r="Y279" s="529"/>
      <c r="Z279" s="528"/>
      <c r="AA279" s="48"/>
      <c r="AB279" s="530"/>
      <c r="AC279" s="48"/>
      <c r="AD279" s="48"/>
      <c r="AE279" s="48"/>
      <c r="AF279" s="48"/>
    </row>
    <row r="280" spans="1:32" x14ac:dyDescent="0.2">
      <c r="A280" s="48"/>
      <c r="B280" s="48"/>
      <c r="C280" s="48"/>
      <c r="D280" s="48"/>
      <c r="E280" s="48"/>
      <c r="F280" s="48"/>
      <c r="G280" s="48"/>
      <c r="H280" s="48"/>
      <c r="I280" s="48"/>
      <c r="J280" s="48"/>
      <c r="K280" s="48"/>
      <c r="L280" s="48"/>
      <c r="M280" s="48"/>
      <c r="N280" s="48"/>
      <c r="O280" s="48"/>
      <c r="P280" s="48"/>
      <c r="Q280" s="48"/>
      <c r="R280" s="48"/>
      <c r="S280" s="528"/>
      <c r="T280" s="528"/>
      <c r="U280" s="382"/>
      <c r="V280" s="382"/>
      <c r="W280" s="382"/>
      <c r="X280" s="528"/>
      <c r="Y280" s="529"/>
      <c r="Z280" s="528"/>
      <c r="AA280" s="48"/>
      <c r="AB280" s="530"/>
      <c r="AC280" s="48"/>
      <c r="AD280" s="48"/>
      <c r="AE280" s="48"/>
      <c r="AF280" s="48"/>
    </row>
    <row r="281" spans="1:32" x14ac:dyDescent="0.2">
      <c r="A281" s="48"/>
      <c r="B281" s="48"/>
      <c r="C281" s="48"/>
      <c r="D281" s="48"/>
      <c r="E281" s="48"/>
      <c r="F281" s="48"/>
      <c r="G281" s="48"/>
      <c r="H281" s="48"/>
      <c r="I281" s="48"/>
      <c r="J281" s="48"/>
      <c r="K281" s="48"/>
      <c r="L281" s="48"/>
      <c r="M281" s="48"/>
      <c r="N281" s="48"/>
      <c r="O281" s="48"/>
      <c r="P281" s="48"/>
      <c r="Q281" s="48"/>
      <c r="R281" s="48"/>
      <c r="S281" s="528"/>
      <c r="T281" s="528"/>
      <c r="U281" s="382"/>
      <c r="V281" s="382"/>
      <c r="W281" s="382"/>
      <c r="X281" s="528"/>
      <c r="Y281" s="529"/>
      <c r="Z281" s="528"/>
      <c r="AA281" s="48"/>
      <c r="AB281" s="530"/>
      <c r="AC281" s="48"/>
      <c r="AD281" s="48"/>
      <c r="AE281" s="48"/>
      <c r="AF281" s="48"/>
    </row>
    <row r="282" spans="1:32" x14ac:dyDescent="0.2">
      <c r="A282" s="48"/>
      <c r="B282" s="48"/>
      <c r="C282" s="48"/>
      <c r="D282" s="48"/>
      <c r="E282" s="48"/>
      <c r="F282" s="48"/>
      <c r="G282" s="48"/>
      <c r="H282" s="48"/>
      <c r="I282" s="48"/>
      <c r="J282" s="48"/>
      <c r="K282" s="48"/>
      <c r="L282" s="48"/>
      <c r="M282" s="48"/>
      <c r="N282" s="48"/>
      <c r="O282" s="48"/>
      <c r="P282" s="48"/>
      <c r="Q282" s="48"/>
      <c r="R282" s="48"/>
      <c r="S282" s="528"/>
      <c r="T282" s="528"/>
      <c r="U282" s="382"/>
      <c r="V282" s="382"/>
      <c r="W282" s="382"/>
      <c r="X282" s="528"/>
      <c r="Y282" s="529"/>
      <c r="Z282" s="528"/>
      <c r="AA282" s="48"/>
      <c r="AB282" s="530"/>
      <c r="AC282" s="48"/>
      <c r="AD282" s="48"/>
      <c r="AE282" s="48"/>
      <c r="AF282" s="48"/>
    </row>
    <row r="283" spans="1:32" x14ac:dyDescent="0.2">
      <c r="A283" s="48"/>
      <c r="B283" s="48"/>
      <c r="C283" s="48"/>
      <c r="D283" s="48"/>
      <c r="E283" s="48"/>
      <c r="F283" s="48"/>
      <c r="G283" s="48"/>
      <c r="H283" s="48"/>
      <c r="I283" s="48"/>
      <c r="J283" s="48"/>
      <c r="K283" s="48"/>
      <c r="L283" s="48"/>
      <c r="M283" s="48"/>
      <c r="N283" s="48"/>
      <c r="O283" s="48"/>
      <c r="P283" s="48"/>
      <c r="Q283" s="48"/>
      <c r="R283" s="48"/>
      <c r="S283" s="528"/>
      <c r="T283" s="528"/>
      <c r="U283" s="382"/>
      <c r="V283" s="382"/>
      <c r="W283" s="382"/>
      <c r="X283" s="528"/>
      <c r="Y283" s="529"/>
      <c r="Z283" s="528"/>
      <c r="AA283" s="48"/>
      <c r="AB283" s="530"/>
      <c r="AC283" s="48"/>
      <c r="AD283" s="48"/>
      <c r="AE283" s="48"/>
      <c r="AF283" s="48"/>
    </row>
    <row r="284" spans="1:32" x14ac:dyDescent="0.2">
      <c r="A284" s="48"/>
      <c r="B284" s="48"/>
      <c r="C284" s="48"/>
      <c r="D284" s="48"/>
      <c r="E284" s="48"/>
      <c r="F284" s="48"/>
      <c r="G284" s="48"/>
      <c r="H284" s="48"/>
      <c r="I284" s="48"/>
      <c r="J284" s="48"/>
      <c r="K284" s="48"/>
      <c r="L284" s="48"/>
      <c r="M284" s="48"/>
      <c r="N284" s="48"/>
      <c r="O284" s="48"/>
      <c r="P284" s="48"/>
      <c r="Q284" s="48"/>
      <c r="R284" s="48"/>
      <c r="S284" s="528"/>
      <c r="T284" s="528"/>
      <c r="U284" s="382"/>
      <c r="V284" s="382"/>
      <c r="W284" s="382"/>
      <c r="X284" s="528"/>
      <c r="Y284" s="529"/>
      <c r="Z284" s="528"/>
      <c r="AA284" s="48"/>
      <c r="AB284" s="530"/>
      <c r="AC284" s="48"/>
      <c r="AD284" s="48"/>
      <c r="AE284" s="48"/>
      <c r="AF284" s="48"/>
    </row>
    <row r="285" spans="1:32" x14ac:dyDescent="0.2">
      <c r="A285" s="48"/>
      <c r="B285" s="48"/>
      <c r="C285" s="48"/>
      <c r="D285" s="48"/>
      <c r="E285" s="48"/>
      <c r="F285" s="48"/>
      <c r="G285" s="48"/>
      <c r="H285" s="48"/>
      <c r="I285" s="48"/>
      <c r="J285" s="48"/>
      <c r="K285" s="48"/>
      <c r="L285" s="48"/>
      <c r="M285" s="48"/>
      <c r="N285" s="48"/>
      <c r="O285" s="48"/>
      <c r="P285" s="48"/>
      <c r="Q285" s="48"/>
      <c r="R285" s="48"/>
      <c r="S285" s="528"/>
      <c r="T285" s="528"/>
      <c r="U285" s="382"/>
      <c r="V285" s="382"/>
      <c r="W285" s="382"/>
      <c r="X285" s="528"/>
      <c r="Y285" s="529"/>
      <c r="Z285" s="528"/>
      <c r="AA285" s="48"/>
      <c r="AB285" s="530"/>
      <c r="AC285" s="48"/>
      <c r="AD285" s="48"/>
      <c r="AE285" s="48"/>
      <c r="AF285" s="48"/>
    </row>
    <row r="286" spans="1:32" x14ac:dyDescent="0.2">
      <c r="A286" s="48"/>
      <c r="B286" s="48"/>
      <c r="C286" s="48"/>
      <c r="D286" s="48"/>
      <c r="E286" s="48"/>
      <c r="F286" s="48"/>
      <c r="G286" s="48"/>
      <c r="H286" s="48"/>
      <c r="I286" s="48"/>
      <c r="J286" s="48"/>
      <c r="K286" s="48"/>
      <c r="L286" s="48"/>
      <c r="M286" s="48"/>
      <c r="N286" s="48"/>
      <c r="O286" s="48"/>
      <c r="P286" s="48"/>
      <c r="Q286" s="48"/>
      <c r="R286" s="48"/>
      <c r="S286" s="528"/>
      <c r="T286" s="528"/>
      <c r="U286" s="382"/>
      <c r="V286" s="382"/>
      <c r="W286" s="382"/>
      <c r="X286" s="528"/>
      <c r="Y286" s="529"/>
      <c r="Z286" s="528"/>
      <c r="AA286" s="48"/>
      <c r="AB286" s="530"/>
      <c r="AC286" s="48"/>
      <c r="AD286" s="48"/>
      <c r="AE286" s="48"/>
      <c r="AF286" s="48"/>
    </row>
    <row r="287" spans="1:32" x14ac:dyDescent="0.2">
      <c r="A287" s="48"/>
      <c r="B287" s="48"/>
      <c r="C287" s="48"/>
      <c r="D287" s="48"/>
      <c r="E287" s="48"/>
      <c r="F287" s="48"/>
      <c r="G287" s="48"/>
      <c r="H287" s="48"/>
      <c r="I287" s="48"/>
      <c r="J287" s="48"/>
      <c r="K287" s="48"/>
      <c r="L287" s="48"/>
      <c r="M287" s="48"/>
      <c r="N287" s="48"/>
      <c r="O287" s="48"/>
      <c r="P287" s="48"/>
      <c r="Q287" s="48"/>
      <c r="R287" s="48"/>
      <c r="S287" s="528"/>
      <c r="T287" s="528"/>
      <c r="U287" s="382"/>
      <c r="V287" s="382"/>
      <c r="W287" s="382"/>
      <c r="X287" s="528"/>
      <c r="Y287" s="529"/>
      <c r="Z287" s="528"/>
      <c r="AA287" s="48"/>
      <c r="AB287" s="530"/>
      <c r="AC287" s="48"/>
      <c r="AD287" s="48"/>
      <c r="AE287" s="48"/>
      <c r="AF287" s="48"/>
    </row>
    <row r="288" spans="1:32" x14ac:dyDescent="0.2">
      <c r="A288" s="48"/>
      <c r="B288" s="48"/>
      <c r="C288" s="48"/>
      <c r="D288" s="48"/>
      <c r="E288" s="48"/>
      <c r="F288" s="48"/>
      <c r="G288" s="48"/>
      <c r="H288" s="48"/>
      <c r="I288" s="48"/>
      <c r="J288" s="48"/>
      <c r="K288" s="48"/>
      <c r="L288" s="48"/>
      <c r="M288" s="48"/>
      <c r="N288" s="48"/>
      <c r="O288" s="48"/>
      <c r="P288" s="48"/>
      <c r="Q288" s="48"/>
      <c r="R288" s="48"/>
      <c r="S288" s="528"/>
      <c r="T288" s="528"/>
      <c r="U288" s="382"/>
      <c r="V288" s="382"/>
      <c r="W288" s="382"/>
      <c r="X288" s="528"/>
      <c r="Y288" s="529"/>
      <c r="Z288" s="528"/>
      <c r="AA288" s="48"/>
      <c r="AB288" s="530"/>
      <c r="AC288" s="48"/>
      <c r="AD288" s="48"/>
      <c r="AE288" s="48"/>
      <c r="AF288" s="48"/>
    </row>
    <row r="289" spans="1:32" x14ac:dyDescent="0.2">
      <c r="A289" s="48"/>
      <c r="B289" s="48"/>
      <c r="C289" s="48"/>
      <c r="D289" s="48"/>
      <c r="E289" s="48"/>
      <c r="F289" s="48"/>
      <c r="G289" s="48"/>
      <c r="H289" s="48"/>
      <c r="I289" s="48"/>
      <c r="J289" s="48"/>
      <c r="K289" s="48"/>
      <c r="L289" s="48"/>
      <c r="M289" s="48"/>
      <c r="N289" s="48"/>
      <c r="O289" s="48"/>
      <c r="P289" s="48"/>
      <c r="Q289" s="48"/>
      <c r="R289" s="48"/>
      <c r="S289" s="528"/>
      <c r="T289" s="528"/>
      <c r="U289" s="382"/>
      <c r="V289" s="382"/>
      <c r="W289" s="382"/>
      <c r="X289" s="528"/>
      <c r="Y289" s="529"/>
      <c r="Z289" s="528"/>
      <c r="AA289" s="48"/>
      <c r="AB289" s="530"/>
      <c r="AC289" s="48"/>
      <c r="AD289" s="48"/>
      <c r="AE289" s="48"/>
      <c r="AF289" s="48"/>
    </row>
    <row r="290" spans="1:32" x14ac:dyDescent="0.2">
      <c r="A290" s="48"/>
      <c r="B290" s="48"/>
      <c r="C290" s="48"/>
      <c r="D290" s="48"/>
      <c r="E290" s="48"/>
      <c r="F290" s="48"/>
      <c r="G290" s="48"/>
      <c r="H290" s="48"/>
      <c r="I290" s="48"/>
      <c r="J290" s="48"/>
      <c r="K290" s="48"/>
      <c r="L290" s="48"/>
      <c r="M290" s="48"/>
      <c r="N290" s="48"/>
      <c r="O290" s="48"/>
      <c r="P290" s="48"/>
      <c r="Q290" s="48"/>
      <c r="R290" s="48"/>
      <c r="S290" s="528"/>
      <c r="T290" s="528"/>
      <c r="U290" s="382"/>
      <c r="V290" s="382"/>
      <c r="W290" s="382"/>
      <c r="X290" s="528"/>
      <c r="Y290" s="529"/>
      <c r="Z290" s="528"/>
      <c r="AA290" s="48"/>
      <c r="AB290" s="530"/>
      <c r="AC290" s="48"/>
      <c r="AD290" s="48"/>
      <c r="AE290" s="48"/>
      <c r="AF290" s="48"/>
    </row>
    <row r="291" spans="1:32" x14ac:dyDescent="0.2">
      <c r="A291" s="48"/>
      <c r="B291" s="48"/>
      <c r="C291" s="48"/>
      <c r="D291" s="48"/>
      <c r="E291" s="48"/>
      <c r="F291" s="48"/>
      <c r="G291" s="48"/>
      <c r="H291" s="48"/>
      <c r="I291" s="48"/>
      <c r="J291" s="48"/>
      <c r="K291" s="48"/>
      <c r="L291" s="48"/>
      <c r="M291" s="48"/>
      <c r="N291" s="48"/>
      <c r="O291" s="48"/>
      <c r="P291" s="48"/>
      <c r="Q291" s="48"/>
      <c r="R291" s="48"/>
      <c r="S291" s="528"/>
      <c r="T291" s="528"/>
      <c r="U291" s="382"/>
      <c r="V291" s="382"/>
      <c r="W291" s="382"/>
      <c r="X291" s="528"/>
      <c r="Y291" s="529"/>
      <c r="Z291" s="528"/>
      <c r="AA291" s="48"/>
      <c r="AB291" s="530"/>
      <c r="AC291" s="48"/>
      <c r="AD291" s="48"/>
      <c r="AE291" s="48"/>
      <c r="AF291" s="48"/>
    </row>
    <row r="292" spans="1:32" x14ac:dyDescent="0.2">
      <c r="A292" s="48"/>
      <c r="B292" s="48"/>
      <c r="C292" s="48"/>
      <c r="D292" s="48"/>
      <c r="E292" s="48"/>
      <c r="F292" s="48"/>
      <c r="G292" s="48"/>
      <c r="H292" s="48"/>
      <c r="I292" s="48"/>
      <c r="J292" s="48"/>
      <c r="K292" s="48"/>
      <c r="L292" s="48"/>
      <c r="M292" s="48"/>
      <c r="N292" s="48"/>
      <c r="O292" s="48"/>
      <c r="P292" s="48"/>
      <c r="Q292" s="48"/>
      <c r="R292" s="48"/>
      <c r="S292" s="528"/>
      <c r="T292" s="528"/>
      <c r="U292" s="382"/>
      <c r="V292" s="382"/>
      <c r="W292" s="382"/>
      <c r="X292" s="528"/>
      <c r="Y292" s="529"/>
      <c r="Z292" s="528"/>
      <c r="AA292" s="48"/>
      <c r="AB292" s="530"/>
      <c r="AC292" s="48"/>
      <c r="AD292" s="48"/>
      <c r="AE292" s="48"/>
      <c r="AF292" s="48"/>
    </row>
    <row r="293" spans="1:32" x14ac:dyDescent="0.2">
      <c r="A293" s="48"/>
      <c r="B293" s="48"/>
      <c r="C293" s="48"/>
      <c r="D293" s="48"/>
      <c r="E293" s="48"/>
      <c r="F293" s="48"/>
      <c r="G293" s="48"/>
      <c r="H293" s="48"/>
      <c r="I293" s="48"/>
      <c r="J293" s="48"/>
      <c r="K293" s="48"/>
      <c r="L293" s="48"/>
      <c r="M293" s="48"/>
      <c r="N293" s="48"/>
      <c r="O293" s="48"/>
      <c r="P293" s="48"/>
      <c r="Q293" s="48"/>
      <c r="R293" s="48"/>
      <c r="S293" s="528"/>
      <c r="T293" s="528"/>
      <c r="U293" s="382"/>
      <c r="V293" s="382"/>
      <c r="W293" s="382"/>
      <c r="X293" s="528"/>
      <c r="Y293" s="529"/>
      <c r="Z293" s="528"/>
      <c r="AA293" s="48"/>
      <c r="AB293" s="530"/>
      <c r="AC293" s="48"/>
      <c r="AD293" s="48"/>
      <c r="AE293" s="48"/>
      <c r="AF293" s="48"/>
    </row>
    <row r="294" spans="1:32" x14ac:dyDescent="0.2">
      <c r="A294" s="48"/>
      <c r="B294" s="48"/>
      <c r="C294" s="48"/>
      <c r="D294" s="48"/>
      <c r="E294" s="48"/>
      <c r="F294" s="48"/>
      <c r="G294" s="48"/>
      <c r="H294" s="48"/>
      <c r="I294" s="48"/>
      <c r="J294" s="48"/>
      <c r="K294" s="48"/>
      <c r="L294" s="48"/>
      <c r="M294" s="48"/>
      <c r="N294" s="48"/>
      <c r="O294" s="48"/>
      <c r="P294" s="48"/>
      <c r="Q294" s="48"/>
      <c r="R294" s="48"/>
      <c r="S294" s="528"/>
      <c r="T294" s="528"/>
      <c r="U294" s="382"/>
      <c r="V294" s="382"/>
      <c r="W294" s="382"/>
      <c r="X294" s="528"/>
      <c r="Y294" s="529"/>
      <c r="Z294" s="528"/>
      <c r="AA294" s="48"/>
      <c r="AB294" s="530"/>
      <c r="AC294" s="48"/>
      <c r="AD294" s="48"/>
      <c r="AE294" s="48"/>
      <c r="AF294" s="48"/>
    </row>
    <row r="295" spans="1:32" x14ac:dyDescent="0.2">
      <c r="A295" s="48"/>
      <c r="B295" s="48"/>
      <c r="C295" s="48"/>
      <c r="D295" s="48"/>
      <c r="E295" s="48"/>
      <c r="F295" s="48"/>
      <c r="G295" s="48"/>
      <c r="H295" s="48"/>
      <c r="I295" s="48"/>
      <c r="J295" s="48"/>
      <c r="K295" s="48"/>
      <c r="L295" s="48"/>
      <c r="M295" s="48"/>
      <c r="N295" s="48"/>
      <c r="O295" s="48"/>
      <c r="P295" s="48"/>
      <c r="Q295" s="48"/>
      <c r="R295" s="48"/>
      <c r="S295" s="528"/>
      <c r="T295" s="528"/>
      <c r="U295" s="382"/>
      <c r="V295" s="382"/>
      <c r="W295" s="382"/>
      <c r="X295" s="528"/>
      <c r="Y295" s="529"/>
      <c r="Z295" s="528"/>
      <c r="AA295" s="48"/>
      <c r="AB295" s="530"/>
      <c r="AC295" s="48"/>
      <c r="AD295" s="48"/>
      <c r="AE295" s="48"/>
      <c r="AF295" s="48"/>
    </row>
    <row r="296" spans="1:32" x14ac:dyDescent="0.2">
      <c r="A296" s="48"/>
      <c r="B296" s="48"/>
      <c r="C296" s="48"/>
      <c r="D296" s="48"/>
      <c r="E296" s="48"/>
      <c r="F296" s="48"/>
      <c r="G296" s="48"/>
      <c r="H296" s="48"/>
      <c r="I296" s="48"/>
      <c r="J296" s="48"/>
      <c r="K296" s="48"/>
      <c r="L296" s="48"/>
      <c r="M296" s="48"/>
      <c r="N296" s="48"/>
      <c r="O296" s="48"/>
      <c r="P296" s="48"/>
      <c r="Q296" s="48"/>
      <c r="R296" s="48"/>
      <c r="S296" s="528"/>
      <c r="T296" s="528"/>
      <c r="U296" s="382"/>
      <c r="V296" s="382"/>
      <c r="W296" s="382"/>
      <c r="X296" s="528"/>
      <c r="Y296" s="529"/>
      <c r="Z296" s="528"/>
      <c r="AA296" s="48"/>
      <c r="AB296" s="530"/>
      <c r="AC296" s="48"/>
      <c r="AD296" s="48"/>
      <c r="AE296" s="48"/>
      <c r="AF296" s="48"/>
    </row>
    <row r="297" spans="1:32" x14ac:dyDescent="0.2">
      <c r="A297" s="48"/>
      <c r="B297" s="48"/>
      <c r="C297" s="48"/>
      <c r="D297" s="48"/>
      <c r="E297" s="48"/>
      <c r="F297" s="48"/>
      <c r="G297" s="48"/>
      <c r="H297" s="48"/>
      <c r="I297" s="48"/>
      <c r="J297" s="48"/>
      <c r="K297" s="48"/>
      <c r="L297" s="48"/>
      <c r="M297" s="48"/>
      <c r="N297" s="48"/>
      <c r="O297" s="48"/>
      <c r="P297" s="48"/>
      <c r="Q297" s="48"/>
      <c r="R297" s="48"/>
      <c r="S297" s="528"/>
      <c r="T297" s="528"/>
      <c r="U297" s="382"/>
      <c r="V297" s="382"/>
      <c r="W297" s="382"/>
      <c r="X297" s="528"/>
      <c r="Y297" s="529"/>
      <c r="Z297" s="528"/>
      <c r="AA297" s="48"/>
      <c r="AB297" s="530"/>
      <c r="AC297" s="48"/>
      <c r="AD297" s="48"/>
      <c r="AE297" s="48"/>
      <c r="AF297" s="48"/>
    </row>
    <row r="298" spans="1:32" x14ac:dyDescent="0.2">
      <c r="A298" s="48"/>
      <c r="B298" s="48"/>
      <c r="C298" s="48"/>
      <c r="D298" s="48"/>
      <c r="E298" s="48"/>
      <c r="F298" s="48"/>
      <c r="G298" s="48"/>
      <c r="H298" s="48"/>
      <c r="I298" s="48"/>
      <c r="J298" s="48"/>
      <c r="K298" s="48"/>
      <c r="L298" s="48"/>
      <c r="M298" s="48"/>
      <c r="N298" s="48"/>
      <c r="O298" s="48"/>
      <c r="P298" s="48"/>
      <c r="Q298" s="48"/>
      <c r="R298" s="48"/>
      <c r="S298" s="528"/>
      <c r="T298" s="528"/>
      <c r="U298" s="382"/>
      <c r="V298" s="382"/>
      <c r="W298" s="382"/>
      <c r="X298" s="528"/>
      <c r="Y298" s="529"/>
      <c r="Z298" s="528"/>
      <c r="AA298" s="48"/>
      <c r="AB298" s="530"/>
      <c r="AC298" s="48"/>
      <c r="AD298" s="48"/>
      <c r="AE298" s="48"/>
      <c r="AF298" s="48"/>
    </row>
    <row r="299" spans="1:32" x14ac:dyDescent="0.2">
      <c r="A299" s="48"/>
      <c r="B299" s="48"/>
      <c r="C299" s="48"/>
      <c r="D299" s="48"/>
      <c r="E299" s="48"/>
      <c r="F299" s="48"/>
      <c r="G299" s="48"/>
      <c r="H299" s="48"/>
      <c r="I299" s="48"/>
      <c r="J299" s="48"/>
      <c r="K299" s="48"/>
      <c r="L299" s="48"/>
      <c r="M299" s="48"/>
      <c r="N299" s="48"/>
      <c r="O299" s="48"/>
      <c r="P299" s="48"/>
      <c r="Q299" s="48"/>
      <c r="R299" s="48"/>
      <c r="S299" s="528"/>
      <c r="T299" s="528"/>
      <c r="U299" s="382"/>
      <c r="V299" s="382"/>
      <c r="W299" s="382"/>
      <c r="X299" s="528"/>
      <c r="Y299" s="529"/>
      <c r="Z299" s="528"/>
      <c r="AA299" s="48"/>
      <c r="AB299" s="530"/>
      <c r="AC299" s="48"/>
      <c r="AD299" s="48"/>
      <c r="AE299" s="48"/>
      <c r="AF299" s="48"/>
    </row>
    <row r="300" spans="1:32" x14ac:dyDescent="0.2">
      <c r="A300" s="48"/>
      <c r="B300" s="48"/>
      <c r="C300" s="48"/>
      <c r="D300" s="48"/>
      <c r="E300" s="48"/>
      <c r="F300" s="48"/>
      <c r="G300" s="48"/>
      <c r="H300" s="48"/>
      <c r="I300" s="48"/>
      <c r="J300" s="48"/>
      <c r="K300" s="48"/>
      <c r="L300" s="48"/>
      <c r="M300" s="48"/>
      <c r="N300" s="48"/>
      <c r="O300" s="48"/>
      <c r="P300" s="48"/>
      <c r="Q300" s="48"/>
      <c r="R300" s="48"/>
      <c r="S300" s="528"/>
      <c r="T300" s="528"/>
      <c r="U300" s="382"/>
      <c r="V300" s="382"/>
      <c r="W300" s="382"/>
      <c r="X300" s="528"/>
      <c r="Y300" s="529"/>
      <c r="Z300" s="528"/>
      <c r="AA300" s="48"/>
      <c r="AB300" s="530"/>
      <c r="AC300" s="48"/>
      <c r="AD300" s="48"/>
      <c r="AE300" s="48"/>
      <c r="AF300" s="48"/>
    </row>
    <row r="301" spans="1:32" x14ac:dyDescent="0.2">
      <c r="A301" s="48"/>
      <c r="B301" s="48"/>
      <c r="C301" s="48"/>
      <c r="D301" s="48"/>
      <c r="E301" s="48"/>
      <c r="F301" s="48"/>
      <c r="G301" s="48"/>
      <c r="H301" s="48"/>
      <c r="I301" s="48"/>
      <c r="J301" s="48"/>
      <c r="K301" s="48"/>
      <c r="L301" s="48"/>
      <c r="M301" s="48"/>
      <c r="N301" s="48"/>
      <c r="O301" s="48"/>
      <c r="P301" s="48"/>
      <c r="Q301" s="48"/>
      <c r="R301" s="48"/>
      <c r="S301" s="528"/>
      <c r="T301" s="528"/>
      <c r="U301" s="382"/>
      <c r="V301" s="382"/>
      <c r="W301" s="382"/>
      <c r="X301" s="528"/>
      <c r="Y301" s="529"/>
      <c r="Z301" s="528"/>
      <c r="AA301" s="48"/>
      <c r="AB301" s="530"/>
      <c r="AC301" s="48"/>
      <c r="AD301" s="48"/>
      <c r="AE301" s="48"/>
      <c r="AF301" s="48"/>
    </row>
    <row r="302" spans="1:32" x14ac:dyDescent="0.2">
      <c r="A302" s="48"/>
      <c r="B302" s="48"/>
      <c r="C302" s="48"/>
      <c r="D302" s="48"/>
      <c r="E302" s="48"/>
      <c r="F302" s="48"/>
      <c r="G302" s="48"/>
      <c r="H302" s="48"/>
      <c r="I302" s="48"/>
      <c r="J302" s="48"/>
      <c r="K302" s="48"/>
      <c r="L302" s="48"/>
      <c r="M302" s="48"/>
      <c r="N302" s="48"/>
      <c r="O302" s="48"/>
      <c r="P302" s="48"/>
      <c r="Q302" s="48"/>
      <c r="R302" s="48"/>
      <c r="S302" s="528"/>
      <c r="T302" s="528"/>
      <c r="U302" s="382"/>
      <c r="V302" s="382"/>
      <c r="W302" s="382"/>
      <c r="X302" s="528"/>
      <c r="Y302" s="529"/>
      <c r="Z302" s="528"/>
      <c r="AA302" s="48"/>
      <c r="AB302" s="530"/>
      <c r="AC302" s="48"/>
      <c r="AD302" s="48"/>
      <c r="AE302" s="48"/>
      <c r="AF302" s="48"/>
    </row>
    <row r="303" spans="1:32" x14ac:dyDescent="0.2">
      <c r="A303" s="48"/>
      <c r="B303" s="48"/>
      <c r="C303" s="48"/>
      <c r="D303" s="48"/>
      <c r="E303" s="48"/>
      <c r="F303" s="48"/>
      <c r="G303" s="48"/>
      <c r="H303" s="48"/>
      <c r="I303" s="48"/>
      <c r="J303" s="48"/>
      <c r="K303" s="48"/>
      <c r="L303" s="48"/>
      <c r="M303" s="48"/>
      <c r="N303" s="48"/>
      <c r="O303" s="48"/>
      <c r="P303" s="48"/>
      <c r="Q303" s="48"/>
      <c r="R303" s="48"/>
      <c r="S303" s="528"/>
      <c r="T303" s="528"/>
      <c r="U303" s="382"/>
      <c r="V303" s="382"/>
      <c r="W303" s="382"/>
      <c r="X303" s="528"/>
      <c r="Y303" s="529"/>
      <c r="Z303" s="528"/>
      <c r="AA303" s="48"/>
      <c r="AB303" s="530"/>
      <c r="AC303" s="48"/>
      <c r="AD303" s="48"/>
      <c r="AE303" s="48"/>
      <c r="AF303" s="48"/>
    </row>
    <row r="304" spans="1:32" x14ac:dyDescent="0.2">
      <c r="A304" s="48"/>
      <c r="B304" s="48"/>
      <c r="C304" s="48"/>
      <c r="D304" s="48"/>
      <c r="E304" s="48"/>
      <c r="F304" s="48"/>
      <c r="G304" s="48"/>
      <c r="H304" s="48"/>
      <c r="I304" s="48"/>
      <c r="J304" s="48"/>
      <c r="K304" s="48"/>
      <c r="L304" s="48"/>
      <c r="M304" s="48"/>
      <c r="N304" s="48"/>
      <c r="O304" s="48"/>
      <c r="P304" s="48"/>
      <c r="Q304" s="48"/>
      <c r="R304" s="48"/>
      <c r="S304" s="528"/>
      <c r="T304" s="528"/>
      <c r="U304" s="382"/>
      <c r="V304" s="382"/>
      <c r="W304" s="382"/>
      <c r="X304" s="528"/>
      <c r="Y304" s="529"/>
      <c r="Z304" s="528"/>
      <c r="AA304" s="48"/>
      <c r="AB304" s="530"/>
      <c r="AC304" s="48"/>
      <c r="AD304" s="48"/>
      <c r="AE304" s="48"/>
      <c r="AF304" s="48"/>
    </row>
    <row r="305" spans="1:32" x14ac:dyDescent="0.2">
      <c r="A305" s="48"/>
      <c r="B305" s="48"/>
      <c r="C305" s="48"/>
      <c r="D305" s="48"/>
      <c r="E305" s="48"/>
      <c r="F305" s="48"/>
      <c r="G305" s="48"/>
      <c r="H305" s="48"/>
      <c r="I305" s="48"/>
      <c r="J305" s="48"/>
      <c r="K305" s="48"/>
      <c r="L305" s="48"/>
      <c r="M305" s="48"/>
      <c r="N305" s="48"/>
      <c r="O305" s="48"/>
      <c r="P305" s="48"/>
      <c r="Q305" s="48"/>
      <c r="R305" s="48"/>
      <c r="S305" s="528"/>
      <c r="T305" s="528"/>
      <c r="U305" s="382"/>
      <c r="V305" s="382"/>
      <c r="W305" s="382"/>
      <c r="X305" s="528"/>
      <c r="Y305" s="529"/>
      <c r="Z305" s="528"/>
      <c r="AA305" s="48"/>
      <c r="AB305" s="530"/>
      <c r="AC305" s="48"/>
      <c r="AD305" s="48"/>
      <c r="AE305" s="48"/>
      <c r="AF305" s="48"/>
    </row>
    <row r="306" spans="1:32" x14ac:dyDescent="0.2">
      <c r="A306" s="48"/>
      <c r="B306" s="48"/>
      <c r="C306" s="48"/>
      <c r="D306" s="48"/>
      <c r="E306" s="48"/>
      <c r="F306" s="48"/>
      <c r="G306" s="48"/>
      <c r="H306" s="48"/>
      <c r="I306" s="48"/>
      <c r="J306" s="48"/>
      <c r="K306" s="48"/>
      <c r="L306" s="48"/>
      <c r="M306" s="48"/>
      <c r="N306" s="48"/>
      <c r="O306" s="48"/>
      <c r="P306" s="48"/>
      <c r="Q306" s="48"/>
      <c r="R306" s="48"/>
      <c r="S306" s="528"/>
      <c r="T306" s="528"/>
      <c r="U306" s="382"/>
      <c r="V306" s="382"/>
      <c r="W306" s="382"/>
      <c r="X306" s="528"/>
      <c r="Y306" s="529"/>
      <c r="Z306" s="528"/>
      <c r="AA306" s="48"/>
      <c r="AB306" s="530"/>
      <c r="AC306" s="48"/>
      <c r="AD306" s="48"/>
      <c r="AE306" s="48"/>
      <c r="AF306" s="48"/>
    </row>
    <row r="307" spans="1:32" x14ac:dyDescent="0.2">
      <c r="A307" s="48"/>
      <c r="B307" s="48"/>
      <c r="C307" s="48"/>
      <c r="D307" s="48"/>
      <c r="E307" s="48"/>
      <c r="F307" s="48"/>
      <c r="G307" s="48"/>
      <c r="H307" s="48"/>
      <c r="I307" s="48"/>
      <c r="J307" s="48"/>
      <c r="K307" s="48"/>
      <c r="L307" s="48"/>
      <c r="M307" s="48"/>
      <c r="N307" s="48"/>
      <c r="O307" s="48"/>
      <c r="P307" s="48"/>
      <c r="Q307" s="48"/>
      <c r="R307" s="48"/>
      <c r="S307" s="528"/>
      <c r="T307" s="528"/>
      <c r="U307" s="382"/>
      <c r="V307" s="382"/>
      <c r="W307" s="382"/>
      <c r="X307" s="528"/>
      <c r="Y307" s="529"/>
      <c r="Z307" s="528"/>
      <c r="AA307" s="48"/>
      <c r="AB307" s="530"/>
      <c r="AC307" s="48"/>
      <c r="AD307" s="48"/>
      <c r="AE307" s="48"/>
      <c r="AF307" s="48"/>
    </row>
    <row r="308" spans="1:32" x14ac:dyDescent="0.2">
      <c r="A308" s="48"/>
      <c r="B308" s="48"/>
      <c r="C308" s="48"/>
      <c r="D308" s="48"/>
      <c r="E308" s="48"/>
      <c r="F308" s="48"/>
      <c r="G308" s="48"/>
      <c r="H308" s="48"/>
      <c r="I308" s="48"/>
      <c r="J308" s="48"/>
      <c r="K308" s="48"/>
      <c r="L308" s="48"/>
      <c r="M308" s="48"/>
      <c r="N308" s="48"/>
      <c r="O308" s="48"/>
      <c r="P308" s="48"/>
      <c r="Q308" s="48"/>
      <c r="R308" s="48"/>
      <c r="S308" s="528"/>
      <c r="T308" s="528"/>
      <c r="U308" s="382"/>
      <c r="V308" s="382"/>
      <c r="W308" s="382"/>
      <c r="X308" s="528"/>
      <c r="Y308" s="529"/>
      <c r="Z308" s="528"/>
      <c r="AA308" s="48"/>
      <c r="AB308" s="530"/>
      <c r="AC308" s="48"/>
      <c r="AD308" s="48"/>
      <c r="AE308" s="48"/>
      <c r="AF308" s="48"/>
    </row>
    <row r="309" spans="1:32" x14ac:dyDescent="0.2">
      <c r="A309" s="48"/>
      <c r="B309" s="48"/>
      <c r="C309" s="48"/>
      <c r="D309" s="48"/>
      <c r="E309" s="48"/>
      <c r="F309" s="48"/>
      <c r="G309" s="48"/>
      <c r="H309" s="48"/>
      <c r="I309" s="48"/>
      <c r="J309" s="48"/>
      <c r="K309" s="48"/>
      <c r="L309" s="48"/>
      <c r="M309" s="48"/>
      <c r="N309" s="48"/>
      <c r="O309" s="48"/>
      <c r="P309" s="48"/>
      <c r="Q309" s="48"/>
      <c r="R309" s="48"/>
      <c r="S309" s="528"/>
      <c r="T309" s="528"/>
      <c r="U309" s="382"/>
      <c r="V309" s="382"/>
      <c r="W309" s="382"/>
      <c r="X309" s="528"/>
      <c r="Y309" s="529"/>
      <c r="Z309" s="528"/>
      <c r="AA309" s="48"/>
      <c r="AB309" s="530"/>
      <c r="AC309" s="48"/>
      <c r="AD309" s="48"/>
      <c r="AE309" s="48"/>
      <c r="AF309" s="48"/>
    </row>
    <row r="310" spans="1:32" x14ac:dyDescent="0.2">
      <c r="A310" s="48"/>
      <c r="B310" s="48"/>
      <c r="C310" s="48"/>
      <c r="D310" s="48"/>
      <c r="E310" s="48"/>
      <c r="F310" s="48"/>
      <c r="G310" s="48"/>
      <c r="H310" s="48"/>
      <c r="I310" s="48"/>
      <c r="J310" s="48"/>
      <c r="K310" s="48"/>
      <c r="L310" s="48"/>
      <c r="M310" s="48"/>
      <c r="N310" s="48"/>
      <c r="O310" s="48"/>
      <c r="P310" s="48"/>
      <c r="Q310" s="48"/>
      <c r="R310" s="48"/>
      <c r="S310" s="528"/>
      <c r="T310" s="528"/>
      <c r="U310" s="382"/>
      <c r="V310" s="382"/>
      <c r="W310" s="382"/>
      <c r="X310" s="528"/>
      <c r="Y310" s="529"/>
      <c r="Z310" s="528"/>
      <c r="AA310" s="48"/>
      <c r="AB310" s="530"/>
      <c r="AC310" s="48"/>
      <c r="AD310" s="48"/>
      <c r="AE310" s="48"/>
      <c r="AF310" s="48"/>
    </row>
    <row r="311" spans="1:32" x14ac:dyDescent="0.2">
      <c r="A311" s="48"/>
      <c r="B311" s="48"/>
      <c r="C311" s="48"/>
      <c r="D311" s="48"/>
      <c r="E311" s="48"/>
      <c r="F311" s="48"/>
      <c r="G311" s="48"/>
      <c r="H311" s="48"/>
      <c r="I311" s="48"/>
      <c r="J311" s="48"/>
      <c r="K311" s="48"/>
      <c r="L311" s="48"/>
      <c r="M311" s="48"/>
      <c r="N311" s="48"/>
      <c r="O311" s="48"/>
      <c r="P311" s="48"/>
      <c r="Q311" s="48"/>
      <c r="R311" s="48"/>
      <c r="S311" s="528"/>
      <c r="T311" s="528"/>
      <c r="U311" s="382"/>
      <c r="V311" s="382"/>
      <c r="W311" s="382"/>
      <c r="X311" s="528"/>
      <c r="Y311" s="529"/>
      <c r="Z311" s="528"/>
      <c r="AA311" s="48"/>
      <c r="AB311" s="530"/>
      <c r="AC311" s="48"/>
      <c r="AD311" s="48"/>
      <c r="AE311" s="48"/>
      <c r="AF311" s="48"/>
    </row>
    <row r="312" spans="1:32" x14ac:dyDescent="0.2">
      <c r="A312" s="48"/>
      <c r="B312" s="48"/>
      <c r="C312" s="48"/>
      <c r="D312" s="48"/>
      <c r="E312" s="48"/>
      <c r="F312" s="48"/>
      <c r="G312" s="48"/>
      <c r="H312" s="48"/>
      <c r="I312" s="48"/>
      <c r="J312" s="48"/>
      <c r="K312" s="48"/>
      <c r="L312" s="48"/>
      <c r="M312" s="48"/>
      <c r="N312" s="48"/>
      <c r="O312" s="48"/>
      <c r="P312" s="48"/>
      <c r="Q312" s="48"/>
      <c r="R312" s="48"/>
      <c r="S312" s="528"/>
      <c r="T312" s="528"/>
      <c r="U312" s="382"/>
      <c r="V312" s="382"/>
      <c r="W312" s="382"/>
      <c r="X312" s="528"/>
      <c r="Y312" s="529"/>
      <c r="Z312" s="528"/>
      <c r="AA312" s="48"/>
      <c r="AB312" s="530"/>
      <c r="AC312" s="48"/>
      <c r="AD312" s="48"/>
      <c r="AE312" s="48"/>
      <c r="AF312" s="48"/>
    </row>
    <row r="313" spans="1:32" x14ac:dyDescent="0.2">
      <c r="A313" s="48"/>
      <c r="B313" s="48"/>
      <c r="C313" s="48"/>
      <c r="D313" s="48"/>
      <c r="E313" s="48"/>
      <c r="F313" s="48"/>
      <c r="G313" s="48"/>
      <c r="H313" s="48"/>
      <c r="I313" s="48"/>
      <c r="J313" s="48"/>
      <c r="K313" s="48"/>
      <c r="L313" s="48"/>
      <c r="M313" s="48"/>
      <c r="N313" s="48"/>
      <c r="O313" s="48"/>
      <c r="P313" s="48"/>
      <c r="Q313" s="48"/>
      <c r="R313" s="48"/>
      <c r="S313" s="528"/>
      <c r="T313" s="528"/>
      <c r="U313" s="382"/>
      <c r="V313" s="382"/>
      <c r="W313" s="382"/>
      <c r="X313" s="528"/>
      <c r="Y313" s="529"/>
      <c r="Z313" s="528"/>
      <c r="AA313" s="48"/>
      <c r="AB313" s="530"/>
      <c r="AC313" s="48"/>
      <c r="AD313" s="48"/>
      <c r="AE313" s="48"/>
      <c r="AF313" s="48"/>
    </row>
    <row r="314" spans="1:32" x14ac:dyDescent="0.2">
      <c r="A314" s="48"/>
      <c r="B314" s="48"/>
      <c r="C314" s="48"/>
      <c r="D314" s="48"/>
      <c r="E314" s="48"/>
      <c r="F314" s="48"/>
      <c r="G314" s="48"/>
      <c r="H314" s="48"/>
      <c r="I314" s="48"/>
      <c r="J314" s="48"/>
      <c r="K314" s="48"/>
      <c r="L314" s="48"/>
      <c r="M314" s="48"/>
      <c r="N314" s="48"/>
      <c r="O314" s="48"/>
      <c r="P314" s="48"/>
      <c r="Q314" s="48"/>
      <c r="R314" s="48"/>
      <c r="S314" s="528"/>
      <c r="T314" s="528"/>
      <c r="U314" s="382"/>
      <c r="V314" s="382"/>
      <c r="W314" s="382"/>
      <c r="X314" s="528"/>
      <c r="Y314" s="529"/>
      <c r="Z314" s="528"/>
      <c r="AA314" s="48"/>
      <c r="AB314" s="530"/>
      <c r="AC314" s="48"/>
      <c r="AD314" s="48"/>
      <c r="AE314" s="48"/>
      <c r="AF314" s="48"/>
    </row>
    <row r="315" spans="1:32" x14ac:dyDescent="0.2">
      <c r="A315" s="48"/>
      <c r="B315" s="48"/>
      <c r="C315" s="48"/>
      <c r="D315" s="48"/>
      <c r="E315" s="48"/>
      <c r="F315" s="48"/>
      <c r="G315" s="48"/>
      <c r="H315" s="48"/>
      <c r="I315" s="48"/>
      <c r="J315" s="48"/>
      <c r="K315" s="48"/>
      <c r="L315" s="48"/>
      <c r="M315" s="48"/>
      <c r="N315" s="48"/>
      <c r="O315" s="48"/>
      <c r="P315" s="48"/>
      <c r="Q315" s="48"/>
      <c r="R315" s="48"/>
      <c r="S315" s="528"/>
      <c r="T315" s="528"/>
      <c r="U315" s="382"/>
      <c r="V315" s="382"/>
      <c r="W315" s="382"/>
      <c r="X315" s="528"/>
      <c r="Y315" s="529"/>
      <c r="Z315" s="528"/>
      <c r="AA315" s="48"/>
      <c r="AB315" s="530"/>
      <c r="AC315" s="48"/>
      <c r="AD315" s="48"/>
      <c r="AE315" s="48"/>
      <c r="AF315" s="48"/>
    </row>
    <row r="316" spans="1:32" x14ac:dyDescent="0.2">
      <c r="A316" s="48"/>
      <c r="B316" s="48"/>
      <c r="C316" s="48"/>
      <c r="D316" s="48"/>
      <c r="E316" s="48"/>
      <c r="F316" s="48"/>
      <c r="G316" s="48"/>
      <c r="H316" s="48"/>
      <c r="I316" s="48"/>
      <c r="J316" s="48"/>
      <c r="K316" s="48"/>
      <c r="L316" s="48"/>
      <c r="M316" s="48"/>
      <c r="N316" s="48"/>
      <c r="O316" s="48"/>
      <c r="P316" s="48"/>
      <c r="Q316" s="48"/>
      <c r="R316" s="48"/>
      <c r="S316" s="528"/>
      <c r="T316" s="528"/>
      <c r="U316" s="382"/>
      <c r="V316" s="382"/>
      <c r="W316" s="382"/>
      <c r="X316" s="528"/>
      <c r="Y316" s="529"/>
      <c r="Z316" s="528"/>
      <c r="AA316" s="48"/>
      <c r="AB316" s="530"/>
      <c r="AC316" s="48"/>
      <c r="AD316" s="48"/>
      <c r="AE316" s="48"/>
      <c r="AF316" s="48"/>
    </row>
    <row r="317" spans="1:32" x14ac:dyDescent="0.2">
      <c r="A317" s="48"/>
      <c r="B317" s="48"/>
      <c r="C317" s="48"/>
      <c r="D317" s="48"/>
      <c r="E317" s="48"/>
      <c r="F317" s="48"/>
      <c r="G317" s="48"/>
      <c r="H317" s="48"/>
      <c r="I317" s="48"/>
      <c r="J317" s="48"/>
      <c r="K317" s="48"/>
      <c r="L317" s="48"/>
      <c r="M317" s="48"/>
      <c r="N317" s="48"/>
      <c r="O317" s="48"/>
      <c r="P317" s="48"/>
      <c r="Q317" s="48"/>
      <c r="R317" s="48"/>
      <c r="S317" s="528"/>
      <c r="T317" s="528"/>
      <c r="U317" s="382"/>
      <c r="V317" s="382"/>
      <c r="W317" s="382"/>
      <c r="X317" s="528"/>
      <c r="Y317" s="529"/>
      <c r="Z317" s="528"/>
      <c r="AA317" s="48"/>
      <c r="AB317" s="530"/>
      <c r="AC317" s="48"/>
      <c r="AD317" s="48"/>
      <c r="AE317" s="48"/>
      <c r="AF317" s="48"/>
    </row>
    <row r="318" spans="1:32" x14ac:dyDescent="0.2">
      <c r="A318" s="48"/>
      <c r="B318" s="48"/>
      <c r="C318" s="48"/>
      <c r="D318" s="48"/>
      <c r="E318" s="48"/>
      <c r="F318" s="48"/>
      <c r="G318" s="48"/>
      <c r="H318" s="48"/>
      <c r="I318" s="48"/>
      <c r="J318" s="48"/>
      <c r="K318" s="48"/>
      <c r="L318" s="48"/>
      <c r="M318" s="48"/>
      <c r="N318" s="48"/>
      <c r="O318" s="48"/>
      <c r="P318" s="48"/>
      <c r="Q318" s="48"/>
      <c r="R318" s="48"/>
      <c r="S318" s="528"/>
      <c r="T318" s="528"/>
      <c r="U318" s="382"/>
      <c r="V318" s="382"/>
      <c r="W318" s="382"/>
      <c r="X318" s="528"/>
      <c r="Y318" s="529"/>
      <c r="Z318" s="528"/>
      <c r="AA318" s="48"/>
      <c r="AB318" s="530"/>
      <c r="AC318" s="48"/>
      <c r="AD318" s="48"/>
      <c r="AE318" s="48"/>
      <c r="AF318" s="48"/>
    </row>
    <row r="319" spans="1:32" x14ac:dyDescent="0.2">
      <c r="A319" s="48"/>
      <c r="B319" s="48"/>
      <c r="C319" s="48"/>
      <c r="D319" s="48"/>
      <c r="E319" s="48"/>
      <c r="F319" s="48"/>
      <c r="G319" s="48"/>
      <c r="H319" s="48"/>
      <c r="I319" s="48"/>
      <c r="J319" s="48"/>
      <c r="K319" s="48"/>
      <c r="L319" s="48"/>
      <c r="M319" s="48"/>
      <c r="N319" s="48"/>
      <c r="O319" s="48"/>
      <c r="P319" s="48"/>
      <c r="Q319" s="48"/>
      <c r="R319" s="48"/>
      <c r="S319" s="528"/>
      <c r="T319" s="528"/>
      <c r="U319" s="382"/>
      <c r="V319" s="382"/>
      <c r="W319" s="382"/>
      <c r="X319" s="528"/>
      <c r="Y319" s="529"/>
      <c r="Z319" s="528"/>
      <c r="AA319" s="48"/>
      <c r="AB319" s="530"/>
      <c r="AC319" s="48"/>
      <c r="AD319" s="48"/>
      <c r="AE319" s="48"/>
      <c r="AF319" s="48"/>
    </row>
    <row r="320" spans="1:32" x14ac:dyDescent="0.2">
      <c r="A320" s="48"/>
      <c r="B320" s="48"/>
      <c r="C320" s="48"/>
      <c r="D320" s="48"/>
      <c r="E320" s="48"/>
      <c r="F320" s="48"/>
      <c r="G320" s="48"/>
      <c r="H320" s="48"/>
      <c r="I320" s="48"/>
      <c r="J320" s="48"/>
      <c r="K320" s="48"/>
      <c r="L320" s="48"/>
      <c r="M320" s="48"/>
      <c r="N320" s="48"/>
      <c r="O320" s="48"/>
      <c r="P320" s="48"/>
      <c r="Q320" s="48"/>
      <c r="R320" s="48"/>
      <c r="S320" s="528"/>
      <c r="T320" s="528"/>
      <c r="U320" s="382"/>
      <c r="V320" s="382"/>
      <c r="W320" s="382"/>
      <c r="X320" s="528"/>
      <c r="Y320" s="529"/>
      <c r="Z320" s="528"/>
      <c r="AA320" s="48"/>
      <c r="AB320" s="530"/>
      <c r="AC320" s="48"/>
      <c r="AD320" s="48"/>
      <c r="AE320" s="48"/>
      <c r="AF320" s="48"/>
    </row>
    <row r="321" spans="1:32" x14ac:dyDescent="0.2">
      <c r="A321" s="48"/>
      <c r="B321" s="48"/>
      <c r="C321" s="48"/>
      <c r="D321" s="48"/>
      <c r="E321" s="48"/>
      <c r="F321" s="48"/>
      <c r="G321" s="48"/>
      <c r="H321" s="48"/>
      <c r="I321" s="48"/>
      <c r="J321" s="48"/>
      <c r="K321" s="48"/>
      <c r="L321" s="48"/>
      <c r="M321" s="48"/>
      <c r="N321" s="48"/>
      <c r="O321" s="48"/>
      <c r="P321" s="48"/>
      <c r="Q321" s="48"/>
      <c r="R321" s="48"/>
      <c r="S321" s="528"/>
      <c r="T321" s="528"/>
      <c r="U321" s="382"/>
      <c r="V321" s="382"/>
      <c r="W321" s="382"/>
      <c r="X321" s="528"/>
      <c r="Y321" s="529"/>
      <c r="Z321" s="528"/>
      <c r="AA321" s="48"/>
      <c r="AB321" s="530"/>
      <c r="AC321" s="48"/>
      <c r="AD321" s="48"/>
      <c r="AE321" s="48"/>
      <c r="AF321" s="48"/>
    </row>
    <row r="322" spans="1:32" x14ac:dyDescent="0.2">
      <c r="A322" s="48"/>
      <c r="B322" s="48"/>
      <c r="C322" s="48"/>
      <c r="D322" s="48"/>
      <c r="E322" s="48"/>
      <c r="F322" s="48"/>
      <c r="G322" s="48"/>
      <c r="H322" s="48"/>
      <c r="I322" s="48"/>
      <c r="J322" s="48"/>
      <c r="K322" s="48"/>
      <c r="L322" s="48"/>
      <c r="M322" s="48"/>
      <c r="N322" s="48"/>
      <c r="O322" s="48"/>
      <c r="P322" s="48"/>
      <c r="Q322" s="48"/>
      <c r="R322" s="48"/>
      <c r="S322" s="528"/>
      <c r="T322" s="528"/>
      <c r="U322" s="382"/>
      <c r="V322" s="382"/>
      <c r="W322" s="382"/>
      <c r="X322" s="528"/>
      <c r="Y322" s="529"/>
      <c r="Z322" s="528"/>
      <c r="AA322" s="48"/>
      <c r="AB322" s="530"/>
      <c r="AC322" s="48"/>
      <c r="AD322" s="48"/>
      <c r="AE322" s="48"/>
      <c r="AF322" s="48"/>
    </row>
    <row r="323" spans="1:32" x14ac:dyDescent="0.2">
      <c r="A323" s="48"/>
      <c r="B323" s="48"/>
      <c r="C323" s="48"/>
      <c r="D323" s="48"/>
      <c r="E323" s="48"/>
      <c r="F323" s="48"/>
      <c r="G323" s="48"/>
      <c r="H323" s="48"/>
      <c r="I323" s="48"/>
      <c r="J323" s="48"/>
      <c r="K323" s="48"/>
      <c r="L323" s="48"/>
      <c r="M323" s="48"/>
      <c r="N323" s="48"/>
      <c r="O323" s="48"/>
      <c r="P323" s="48"/>
      <c r="Q323" s="48"/>
      <c r="R323" s="48"/>
      <c r="S323" s="528"/>
      <c r="T323" s="528"/>
      <c r="U323" s="382"/>
      <c r="V323" s="382"/>
      <c r="W323" s="382"/>
      <c r="X323" s="528"/>
      <c r="Y323" s="529"/>
      <c r="Z323" s="528"/>
      <c r="AA323" s="48"/>
      <c r="AB323" s="530"/>
      <c r="AC323" s="48"/>
      <c r="AD323" s="48"/>
      <c r="AE323" s="48"/>
      <c r="AF323" s="48"/>
    </row>
    <row r="324" spans="1:32" x14ac:dyDescent="0.2">
      <c r="A324" s="48"/>
      <c r="B324" s="48"/>
      <c r="C324" s="48"/>
      <c r="D324" s="48"/>
      <c r="E324" s="48"/>
      <c r="F324" s="48"/>
      <c r="G324" s="48"/>
      <c r="H324" s="48"/>
      <c r="I324" s="48"/>
      <c r="J324" s="48"/>
      <c r="K324" s="48"/>
      <c r="L324" s="48"/>
      <c r="M324" s="48"/>
      <c r="N324" s="48"/>
      <c r="O324" s="48"/>
      <c r="P324" s="48"/>
      <c r="Q324" s="48"/>
      <c r="R324" s="48"/>
      <c r="S324" s="528"/>
      <c r="T324" s="528"/>
      <c r="U324" s="382"/>
      <c r="V324" s="382"/>
      <c r="W324" s="382"/>
      <c r="X324" s="528"/>
      <c r="Y324" s="529"/>
      <c r="Z324" s="528"/>
      <c r="AA324" s="48"/>
      <c r="AB324" s="530"/>
      <c r="AC324" s="48"/>
      <c r="AD324" s="48"/>
      <c r="AE324" s="48"/>
      <c r="AF324" s="48"/>
    </row>
    <row r="325" spans="1:32" x14ac:dyDescent="0.2">
      <c r="A325" s="48"/>
      <c r="B325" s="48"/>
      <c r="C325" s="48"/>
      <c r="D325" s="48"/>
      <c r="E325" s="48"/>
      <c r="F325" s="48"/>
      <c r="G325" s="48"/>
      <c r="H325" s="48"/>
      <c r="I325" s="48"/>
      <c r="J325" s="48"/>
      <c r="K325" s="48"/>
      <c r="L325" s="48"/>
      <c r="M325" s="48"/>
      <c r="N325" s="48"/>
      <c r="O325" s="48"/>
      <c r="P325" s="48"/>
      <c r="Q325" s="48"/>
      <c r="R325" s="48"/>
      <c r="S325" s="528"/>
      <c r="T325" s="528"/>
      <c r="U325" s="382"/>
      <c r="V325" s="382"/>
      <c r="W325" s="382"/>
      <c r="X325" s="528"/>
      <c r="Y325" s="529"/>
      <c r="Z325" s="528"/>
      <c r="AA325" s="48"/>
      <c r="AB325" s="530"/>
      <c r="AC325" s="48"/>
      <c r="AD325" s="48"/>
      <c r="AE325" s="48"/>
      <c r="AF325" s="48"/>
    </row>
    <row r="326" spans="1:32" x14ac:dyDescent="0.2">
      <c r="A326" s="48"/>
      <c r="B326" s="48"/>
      <c r="C326" s="48"/>
      <c r="D326" s="48"/>
      <c r="E326" s="48"/>
      <c r="F326" s="48"/>
      <c r="G326" s="48"/>
      <c r="H326" s="48"/>
      <c r="I326" s="48"/>
      <c r="J326" s="48"/>
      <c r="K326" s="48"/>
      <c r="L326" s="48"/>
      <c r="M326" s="48"/>
      <c r="N326" s="48"/>
      <c r="O326" s="48"/>
      <c r="P326" s="48"/>
      <c r="Q326" s="48"/>
      <c r="R326" s="48"/>
      <c r="S326" s="528"/>
      <c r="T326" s="528"/>
      <c r="U326" s="382"/>
      <c r="V326" s="382"/>
      <c r="W326" s="382"/>
      <c r="X326" s="528"/>
      <c r="Y326" s="529"/>
      <c r="Z326" s="528"/>
      <c r="AA326" s="48"/>
      <c r="AB326" s="530"/>
      <c r="AC326" s="48"/>
      <c r="AD326" s="48"/>
      <c r="AE326" s="48"/>
      <c r="AF326" s="48"/>
    </row>
    <row r="327" spans="1:32" x14ac:dyDescent="0.2">
      <c r="A327" s="48"/>
      <c r="B327" s="48"/>
      <c r="C327" s="48"/>
      <c r="D327" s="48"/>
      <c r="E327" s="48"/>
      <c r="F327" s="48"/>
      <c r="G327" s="48"/>
      <c r="H327" s="48"/>
      <c r="I327" s="48"/>
      <c r="J327" s="48"/>
      <c r="K327" s="48"/>
      <c r="L327" s="48"/>
      <c r="M327" s="48"/>
      <c r="N327" s="48"/>
      <c r="O327" s="48"/>
      <c r="P327" s="48"/>
      <c r="Q327" s="48"/>
      <c r="R327" s="48"/>
      <c r="S327" s="528"/>
      <c r="T327" s="528"/>
      <c r="U327" s="382"/>
      <c r="V327" s="382"/>
      <c r="W327" s="382"/>
      <c r="X327" s="528"/>
      <c r="Y327" s="529"/>
      <c r="Z327" s="528"/>
      <c r="AA327" s="48"/>
      <c r="AB327" s="530"/>
      <c r="AC327" s="48"/>
      <c r="AD327" s="48"/>
      <c r="AE327" s="48"/>
      <c r="AF327" s="48"/>
    </row>
    <row r="328" spans="1:32" x14ac:dyDescent="0.2">
      <c r="A328" s="48"/>
      <c r="B328" s="48"/>
      <c r="C328" s="48"/>
      <c r="D328" s="48"/>
      <c r="E328" s="48"/>
      <c r="F328" s="48"/>
      <c r="G328" s="48"/>
      <c r="H328" s="48"/>
      <c r="I328" s="48"/>
      <c r="J328" s="48"/>
      <c r="K328" s="48"/>
      <c r="L328" s="48"/>
      <c r="M328" s="48"/>
      <c r="N328" s="48"/>
      <c r="O328" s="48"/>
      <c r="P328" s="48"/>
      <c r="Q328" s="48"/>
      <c r="R328" s="48"/>
      <c r="S328" s="528"/>
      <c r="T328" s="528"/>
      <c r="U328" s="382"/>
      <c r="V328" s="382"/>
      <c r="W328" s="382"/>
      <c r="X328" s="528"/>
      <c r="Y328" s="529"/>
      <c r="Z328" s="528"/>
      <c r="AA328" s="48"/>
      <c r="AB328" s="530"/>
      <c r="AC328" s="48"/>
      <c r="AD328" s="48"/>
      <c r="AE328" s="48"/>
      <c r="AF328" s="48"/>
    </row>
    <row r="329" spans="1:32" x14ac:dyDescent="0.2">
      <c r="A329" s="48"/>
      <c r="B329" s="48"/>
      <c r="C329" s="48"/>
      <c r="D329" s="48"/>
      <c r="E329" s="48"/>
      <c r="F329" s="48"/>
      <c r="G329" s="48"/>
      <c r="H329" s="48"/>
      <c r="I329" s="48"/>
      <c r="J329" s="48"/>
      <c r="K329" s="48"/>
      <c r="L329" s="48"/>
      <c r="M329" s="48"/>
      <c r="N329" s="48"/>
      <c r="O329" s="48"/>
      <c r="P329" s="48"/>
      <c r="Q329" s="48"/>
      <c r="R329" s="48"/>
      <c r="S329" s="528"/>
      <c r="T329" s="528"/>
      <c r="U329" s="382"/>
      <c r="V329" s="382"/>
      <c r="W329" s="382"/>
      <c r="X329" s="528"/>
      <c r="Y329" s="529"/>
      <c r="Z329" s="528"/>
      <c r="AA329" s="48"/>
      <c r="AB329" s="530"/>
      <c r="AC329" s="48"/>
      <c r="AD329" s="48"/>
      <c r="AE329" s="48"/>
      <c r="AF329" s="48"/>
    </row>
    <row r="330" spans="1:32" x14ac:dyDescent="0.2">
      <c r="A330" s="48"/>
      <c r="B330" s="48"/>
      <c r="C330" s="48"/>
      <c r="D330" s="48"/>
      <c r="E330" s="48"/>
      <c r="F330" s="48"/>
      <c r="G330" s="48"/>
      <c r="H330" s="48"/>
      <c r="I330" s="48"/>
      <c r="J330" s="48"/>
      <c r="K330" s="48"/>
      <c r="L330" s="48"/>
      <c r="M330" s="48"/>
      <c r="N330" s="48"/>
      <c r="O330" s="48"/>
      <c r="P330" s="48"/>
      <c r="Q330" s="48"/>
      <c r="R330" s="48"/>
      <c r="S330" s="528"/>
      <c r="T330" s="528"/>
      <c r="U330" s="382"/>
      <c r="V330" s="382"/>
      <c r="W330" s="382"/>
      <c r="X330" s="528"/>
      <c r="Y330" s="529"/>
      <c r="Z330" s="528"/>
      <c r="AA330" s="48"/>
      <c r="AB330" s="530"/>
      <c r="AC330" s="48"/>
      <c r="AD330" s="48"/>
      <c r="AE330" s="48"/>
      <c r="AF330" s="48"/>
    </row>
    <row r="331" spans="1:32" x14ac:dyDescent="0.2">
      <c r="A331" s="48"/>
      <c r="B331" s="48"/>
      <c r="C331" s="48"/>
      <c r="D331" s="48"/>
      <c r="E331" s="48"/>
      <c r="F331" s="48"/>
      <c r="G331" s="48"/>
      <c r="H331" s="48"/>
      <c r="I331" s="48"/>
      <c r="J331" s="48"/>
      <c r="K331" s="48"/>
      <c r="L331" s="48"/>
      <c r="M331" s="48"/>
      <c r="N331" s="48"/>
      <c r="O331" s="48"/>
      <c r="P331" s="48"/>
      <c r="Q331" s="48"/>
      <c r="R331" s="48"/>
      <c r="S331" s="528"/>
      <c r="T331" s="528"/>
      <c r="U331" s="382"/>
      <c r="V331" s="382"/>
      <c r="W331" s="382"/>
      <c r="X331" s="528"/>
      <c r="Y331" s="529"/>
      <c r="Z331" s="528"/>
      <c r="AA331" s="48"/>
      <c r="AB331" s="530"/>
      <c r="AC331" s="48"/>
      <c r="AD331" s="48"/>
      <c r="AE331" s="48"/>
      <c r="AF331" s="48"/>
    </row>
    <row r="332" spans="1:32" x14ac:dyDescent="0.2">
      <c r="A332" s="48"/>
      <c r="B332" s="48"/>
      <c r="C332" s="48"/>
      <c r="D332" s="48"/>
      <c r="E332" s="48"/>
      <c r="F332" s="48"/>
      <c r="G332" s="48"/>
      <c r="H332" s="48"/>
      <c r="I332" s="48"/>
      <c r="J332" s="48"/>
      <c r="K332" s="48"/>
      <c r="L332" s="48"/>
      <c r="M332" s="48"/>
      <c r="N332" s="48"/>
      <c r="O332" s="48"/>
      <c r="P332" s="48"/>
      <c r="Q332" s="48"/>
      <c r="R332" s="48"/>
      <c r="S332" s="528"/>
      <c r="T332" s="528"/>
      <c r="U332" s="382"/>
      <c r="V332" s="382"/>
      <c r="W332" s="382"/>
      <c r="X332" s="528"/>
      <c r="Y332" s="529"/>
      <c r="Z332" s="528"/>
      <c r="AA332" s="48"/>
      <c r="AB332" s="530"/>
      <c r="AC332" s="48"/>
      <c r="AD332" s="48"/>
      <c r="AE332" s="48"/>
      <c r="AF332" s="48"/>
    </row>
    <row r="333" spans="1:32" x14ac:dyDescent="0.2">
      <c r="A333" s="48"/>
      <c r="B333" s="48"/>
      <c r="C333" s="48"/>
      <c r="D333" s="48"/>
      <c r="E333" s="48"/>
      <c r="F333" s="48"/>
      <c r="G333" s="48"/>
      <c r="H333" s="48"/>
      <c r="I333" s="48"/>
      <c r="J333" s="48"/>
      <c r="K333" s="48"/>
      <c r="L333" s="48"/>
      <c r="M333" s="48"/>
      <c r="N333" s="48"/>
      <c r="O333" s="48"/>
      <c r="P333" s="48"/>
      <c r="Q333" s="48"/>
      <c r="R333" s="48"/>
      <c r="S333" s="528"/>
      <c r="T333" s="528"/>
      <c r="U333" s="382"/>
      <c r="V333" s="382"/>
      <c r="W333" s="382"/>
      <c r="X333" s="528"/>
      <c r="Y333" s="529"/>
      <c r="Z333" s="528"/>
      <c r="AA333" s="48"/>
      <c r="AB333" s="530"/>
      <c r="AC333" s="48"/>
      <c r="AD333" s="48"/>
      <c r="AE333" s="48"/>
      <c r="AF333" s="48"/>
    </row>
    <row r="334" spans="1:32" x14ac:dyDescent="0.2">
      <c r="A334" s="48"/>
      <c r="B334" s="48"/>
      <c r="C334" s="48"/>
      <c r="D334" s="48"/>
      <c r="E334" s="48"/>
      <c r="F334" s="48"/>
      <c r="G334" s="48"/>
      <c r="H334" s="48"/>
      <c r="I334" s="48"/>
      <c r="J334" s="48"/>
      <c r="K334" s="48"/>
      <c r="L334" s="48"/>
      <c r="M334" s="48"/>
      <c r="N334" s="48"/>
      <c r="O334" s="48"/>
      <c r="P334" s="48"/>
      <c r="Q334" s="48"/>
      <c r="R334" s="48"/>
      <c r="S334" s="528"/>
      <c r="T334" s="528"/>
      <c r="U334" s="382"/>
      <c r="V334" s="382"/>
      <c r="W334" s="382"/>
      <c r="X334" s="528"/>
      <c r="Y334" s="529"/>
      <c r="Z334" s="528"/>
      <c r="AA334" s="48"/>
      <c r="AB334" s="530"/>
      <c r="AC334" s="48"/>
      <c r="AD334" s="48"/>
      <c r="AE334" s="48"/>
      <c r="AF334" s="48"/>
    </row>
    <row r="335" spans="1:32" x14ac:dyDescent="0.2">
      <c r="A335" s="48"/>
      <c r="B335" s="48"/>
      <c r="C335" s="48"/>
      <c r="D335" s="48"/>
      <c r="E335" s="48"/>
      <c r="F335" s="48"/>
      <c r="G335" s="48"/>
      <c r="H335" s="48"/>
      <c r="I335" s="48"/>
      <c r="J335" s="48"/>
      <c r="K335" s="48"/>
      <c r="L335" s="48"/>
      <c r="M335" s="48"/>
      <c r="N335" s="48"/>
      <c r="O335" s="48"/>
      <c r="P335" s="48"/>
      <c r="Q335" s="48"/>
      <c r="R335" s="48"/>
      <c r="S335" s="528"/>
      <c r="T335" s="528"/>
      <c r="U335" s="382"/>
      <c r="V335" s="382"/>
      <c r="W335" s="382"/>
      <c r="X335" s="528"/>
      <c r="Y335" s="529"/>
      <c r="Z335" s="528"/>
      <c r="AA335" s="48"/>
      <c r="AB335" s="530"/>
      <c r="AC335" s="48"/>
      <c r="AD335" s="48"/>
      <c r="AE335" s="48"/>
      <c r="AF335" s="48"/>
    </row>
    <row r="336" spans="1:32" x14ac:dyDescent="0.2">
      <c r="A336" s="48"/>
      <c r="B336" s="48"/>
      <c r="C336" s="48"/>
      <c r="D336" s="48"/>
      <c r="E336" s="48"/>
      <c r="F336" s="48"/>
      <c r="G336" s="48"/>
      <c r="H336" s="48"/>
      <c r="I336" s="48"/>
      <c r="J336" s="48"/>
      <c r="K336" s="48"/>
      <c r="L336" s="48"/>
      <c r="M336" s="48"/>
      <c r="N336" s="48"/>
      <c r="O336" s="48"/>
      <c r="P336" s="48"/>
      <c r="Q336" s="48"/>
      <c r="R336" s="48"/>
      <c r="S336" s="528"/>
      <c r="T336" s="528"/>
      <c r="U336" s="382"/>
      <c r="V336" s="382"/>
      <c r="W336" s="382"/>
      <c r="X336" s="528"/>
      <c r="Y336" s="529"/>
      <c r="Z336" s="528"/>
      <c r="AA336" s="48"/>
      <c r="AB336" s="530"/>
      <c r="AC336" s="48"/>
      <c r="AD336" s="48"/>
      <c r="AE336" s="48"/>
      <c r="AF336" s="48"/>
    </row>
    <row r="337" spans="1:32" x14ac:dyDescent="0.2">
      <c r="A337" s="48"/>
      <c r="B337" s="48"/>
      <c r="C337" s="48"/>
      <c r="D337" s="48"/>
      <c r="E337" s="48"/>
      <c r="F337" s="48"/>
      <c r="G337" s="48"/>
      <c r="H337" s="48"/>
      <c r="I337" s="48"/>
      <c r="J337" s="48"/>
      <c r="K337" s="48"/>
      <c r="L337" s="48"/>
      <c r="M337" s="48"/>
      <c r="N337" s="48"/>
      <c r="O337" s="48"/>
      <c r="P337" s="48"/>
      <c r="Q337" s="48"/>
      <c r="R337" s="48"/>
      <c r="S337" s="528"/>
      <c r="T337" s="528"/>
      <c r="U337" s="382"/>
      <c r="V337" s="382"/>
      <c r="W337" s="382"/>
      <c r="X337" s="528"/>
      <c r="Y337" s="529"/>
      <c r="Z337" s="528"/>
      <c r="AA337" s="48"/>
      <c r="AB337" s="530"/>
      <c r="AC337" s="48"/>
      <c r="AD337" s="48"/>
      <c r="AE337" s="48"/>
      <c r="AF337" s="48"/>
    </row>
    <row r="338" spans="1:32" x14ac:dyDescent="0.2">
      <c r="A338" s="48"/>
      <c r="B338" s="48"/>
      <c r="C338" s="48"/>
      <c r="D338" s="48"/>
      <c r="E338" s="48"/>
      <c r="F338" s="48"/>
      <c r="G338" s="48"/>
      <c r="H338" s="48"/>
      <c r="I338" s="48"/>
      <c r="J338" s="48"/>
      <c r="K338" s="48"/>
      <c r="L338" s="48"/>
      <c r="M338" s="48"/>
      <c r="N338" s="48"/>
      <c r="O338" s="48"/>
      <c r="P338" s="48"/>
      <c r="Q338" s="48"/>
      <c r="R338" s="48"/>
      <c r="S338" s="528"/>
      <c r="T338" s="528"/>
      <c r="U338" s="382"/>
      <c r="V338" s="382"/>
      <c r="W338" s="382"/>
      <c r="X338" s="528"/>
      <c r="Y338" s="529"/>
      <c r="Z338" s="528"/>
      <c r="AA338" s="48"/>
      <c r="AB338" s="530"/>
      <c r="AC338" s="48"/>
      <c r="AD338" s="48"/>
      <c r="AE338" s="48"/>
      <c r="AF338" s="48"/>
    </row>
    <row r="339" spans="1:32" x14ac:dyDescent="0.2">
      <c r="A339" s="48"/>
      <c r="B339" s="48"/>
      <c r="C339" s="48"/>
      <c r="D339" s="48"/>
      <c r="E339" s="48"/>
      <c r="F339" s="48"/>
      <c r="G339" s="48"/>
      <c r="H339" s="48"/>
      <c r="I339" s="48"/>
      <c r="J339" s="48"/>
      <c r="K339" s="48"/>
      <c r="L339" s="48"/>
      <c r="M339" s="48"/>
      <c r="N339" s="48"/>
      <c r="O339" s="48"/>
      <c r="P339" s="48"/>
      <c r="Q339" s="48"/>
      <c r="R339" s="48"/>
      <c r="S339" s="528"/>
      <c r="T339" s="528"/>
      <c r="U339" s="382"/>
      <c r="V339" s="382"/>
      <c r="W339" s="382"/>
      <c r="X339" s="528"/>
      <c r="Y339" s="529"/>
      <c r="Z339" s="528"/>
      <c r="AA339" s="48"/>
      <c r="AB339" s="530"/>
      <c r="AC339" s="48"/>
      <c r="AD339" s="48"/>
      <c r="AE339" s="48"/>
      <c r="AF339" s="48"/>
    </row>
    <row r="340" spans="1:32" x14ac:dyDescent="0.2">
      <c r="A340" s="48"/>
      <c r="B340" s="48"/>
      <c r="C340" s="48"/>
      <c r="D340" s="48"/>
      <c r="E340" s="48"/>
      <c r="F340" s="48"/>
      <c r="G340" s="48"/>
      <c r="H340" s="48"/>
      <c r="I340" s="48"/>
      <c r="J340" s="48"/>
      <c r="K340" s="48"/>
      <c r="L340" s="48"/>
      <c r="M340" s="48"/>
      <c r="N340" s="48"/>
      <c r="O340" s="48"/>
      <c r="P340" s="48"/>
      <c r="Q340" s="48"/>
      <c r="R340" s="48"/>
      <c r="S340" s="528"/>
      <c r="T340" s="528"/>
      <c r="U340" s="382"/>
      <c r="V340" s="382"/>
      <c r="W340" s="382"/>
      <c r="X340" s="528"/>
      <c r="Y340" s="529"/>
      <c r="Z340" s="528"/>
      <c r="AA340" s="48"/>
      <c r="AB340" s="530"/>
      <c r="AC340" s="48"/>
      <c r="AD340" s="48"/>
      <c r="AE340" s="48"/>
      <c r="AF340" s="48"/>
    </row>
    <row r="341" spans="1:32" x14ac:dyDescent="0.2">
      <c r="A341" s="48"/>
      <c r="B341" s="48"/>
      <c r="C341" s="48"/>
      <c r="D341" s="48"/>
      <c r="E341" s="48"/>
      <c r="F341" s="48"/>
      <c r="G341" s="48"/>
      <c r="H341" s="48"/>
      <c r="I341" s="48"/>
      <c r="J341" s="48"/>
      <c r="K341" s="48"/>
      <c r="L341" s="48"/>
      <c r="M341" s="48"/>
      <c r="N341" s="48"/>
      <c r="O341" s="48"/>
      <c r="P341" s="48"/>
      <c r="Q341" s="48"/>
      <c r="R341" s="48"/>
      <c r="S341" s="528"/>
      <c r="T341" s="528"/>
      <c r="U341" s="382"/>
      <c r="V341" s="382"/>
      <c r="W341" s="382"/>
      <c r="X341" s="528"/>
      <c r="Y341" s="529"/>
      <c r="Z341" s="528"/>
      <c r="AA341" s="48"/>
      <c r="AB341" s="530"/>
      <c r="AC341" s="48"/>
      <c r="AD341" s="48"/>
      <c r="AE341" s="48"/>
      <c r="AF341" s="48"/>
    </row>
    <row r="342" spans="1:32" x14ac:dyDescent="0.2">
      <c r="A342" s="48"/>
      <c r="B342" s="48"/>
      <c r="C342" s="48"/>
      <c r="D342" s="48"/>
      <c r="E342" s="48"/>
      <c r="F342" s="48"/>
      <c r="G342" s="48"/>
      <c r="H342" s="48"/>
      <c r="I342" s="48"/>
      <c r="J342" s="48"/>
      <c r="K342" s="48"/>
      <c r="L342" s="48"/>
      <c r="M342" s="48"/>
      <c r="N342" s="48"/>
      <c r="O342" s="48"/>
      <c r="P342" s="48"/>
      <c r="Q342" s="48"/>
      <c r="R342" s="48"/>
      <c r="S342" s="528"/>
      <c r="T342" s="528"/>
      <c r="U342" s="382"/>
      <c r="V342" s="382"/>
      <c r="W342" s="382"/>
      <c r="X342" s="528"/>
      <c r="Y342" s="529"/>
      <c r="Z342" s="528"/>
      <c r="AA342" s="48"/>
      <c r="AB342" s="530"/>
      <c r="AC342" s="48"/>
      <c r="AD342" s="48"/>
      <c r="AE342" s="48"/>
      <c r="AF342" s="48"/>
    </row>
    <row r="343" spans="1:32" x14ac:dyDescent="0.2">
      <c r="A343" s="48"/>
      <c r="B343" s="48"/>
      <c r="C343" s="48"/>
      <c r="D343" s="48"/>
      <c r="E343" s="48"/>
      <c r="F343" s="48"/>
      <c r="G343" s="48"/>
      <c r="H343" s="48"/>
      <c r="I343" s="48"/>
      <c r="J343" s="48"/>
      <c r="K343" s="48"/>
      <c r="L343" s="48"/>
      <c r="M343" s="48"/>
      <c r="N343" s="48"/>
      <c r="O343" s="48"/>
      <c r="P343" s="48"/>
      <c r="Q343" s="48"/>
      <c r="R343" s="48"/>
      <c r="S343" s="528"/>
      <c r="T343" s="528"/>
      <c r="U343" s="382"/>
      <c r="V343" s="382"/>
      <c r="W343" s="382"/>
      <c r="X343" s="528"/>
      <c r="Y343" s="529"/>
      <c r="Z343" s="528"/>
      <c r="AA343" s="48"/>
      <c r="AB343" s="530"/>
      <c r="AC343" s="48"/>
      <c r="AD343" s="48"/>
      <c r="AE343" s="48"/>
      <c r="AF343" s="48"/>
    </row>
    <row r="344" spans="1:32" x14ac:dyDescent="0.2">
      <c r="A344" s="48"/>
      <c r="B344" s="48"/>
      <c r="C344" s="48"/>
      <c r="D344" s="48"/>
      <c r="E344" s="48"/>
      <c r="F344" s="48"/>
      <c r="G344" s="48"/>
      <c r="H344" s="48"/>
      <c r="I344" s="48"/>
      <c r="J344" s="48"/>
      <c r="K344" s="48"/>
      <c r="L344" s="48"/>
      <c r="M344" s="48"/>
      <c r="N344" s="48"/>
      <c r="O344" s="48"/>
      <c r="P344" s="48"/>
      <c r="Q344" s="48"/>
      <c r="R344" s="48"/>
      <c r="S344" s="528"/>
      <c r="T344" s="528"/>
      <c r="U344" s="382"/>
      <c r="V344" s="382"/>
      <c r="W344" s="382"/>
      <c r="X344" s="528"/>
      <c r="Y344" s="529"/>
      <c r="Z344" s="528"/>
      <c r="AA344" s="48"/>
      <c r="AB344" s="530"/>
      <c r="AC344" s="48"/>
      <c r="AD344" s="48"/>
      <c r="AE344" s="48"/>
      <c r="AF344" s="48"/>
    </row>
    <row r="345" spans="1:32" x14ac:dyDescent="0.2">
      <c r="A345" s="48"/>
      <c r="B345" s="48"/>
      <c r="C345" s="48"/>
      <c r="D345" s="48"/>
      <c r="E345" s="48"/>
      <c r="F345" s="48"/>
      <c r="G345" s="48"/>
      <c r="H345" s="48"/>
      <c r="I345" s="48"/>
      <c r="J345" s="48"/>
      <c r="K345" s="48"/>
      <c r="L345" s="48"/>
      <c r="M345" s="48"/>
      <c r="N345" s="48"/>
      <c r="O345" s="48"/>
      <c r="P345" s="48"/>
      <c r="Q345" s="48"/>
      <c r="R345" s="48"/>
      <c r="S345" s="528"/>
      <c r="T345" s="528"/>
      <c r="U345" s="382"/>
      <c r="V345" s="382"/>
      <c r="W345" s="382"/>
      <c r="X345" s="528"/>
      <c r="Y345" s="529"/>
      <c r="Z345" s="528"/>
      <c r="AA345" s="48"/>
      <c r="AB345" s="530"/>
      <c r="AC345" s="48"/>
      <c r="AD345" s="48"/>
      <c r="AE345" s="48"/>
      <c r="AF345" s="48"/>
    </row>
    <row r="346" spans="1:32" x14ac:dyDescent="0.2">
      <c r="A346" s="48"/>
      <c r="B346" s="48"/>
      <c r="C346" s="48"/>
      <c r="D346" s="48"/>
      <c r="E346" s="48"/>
      <c r="F346" s="48"/>
      <c r="G346" s="48"/>
      <c r="H346" s="48"/>
      <c r="I346" s="48"/>
      <c r="J346" s="48"/>
      <c r="K346" s="48"/>
      <c r="L346" s="48"/>
      <c r="M346" s="48"/>
      <c r="N346" s="48"/>
      <c r="O346" s="48"/>
      <c r="P346" s="48"/>
      <c r="Q346" s="48"/>
      <c r="R346" s="48"/>
      <c r="S346" s="528"/>
      <c r="T346" s="528"/>
      <c r="U346" s="382"/>
      <c r="V346" s="382"/>
      <c r="W346" s="382"/>
      <c r="X346" s="528"/>
      <c r="Y346" s="529"/>
      <c r="Z346" s="528"/>
      <c r="AA346" s="48"/>
      <c r="AB346" s="530"/>
      <c r="AC346" s="48"/>
      <c r="AD346" s="48"/>
      <c r="AE346" s="48"/>
      <c r="AF346" s="48"/>
    </row>
    <row r="347" spans="1:32" x14ac:dyDescent="0.2">
      <c r="A347" s="48"/>
      <c r="B347" s="48"/>
      <c r="C347" s="48"/>
      <c r="D347" s="48"/>
      <c r="E347" s="48"/>
      <c r="F347" s="48"/>
      <c r="G347" s="48"/>
      <c r="H347" s="48"/>
      <c r="I347" s="48"/>
      <c r="J347" s="48"/>
      <c r="K347" s="48"/>
      <c r="L347" s="48"/>
      <c r="M347" s="48"/>
      <c r="N347" s="48"/>
      <c r="O347" s="48"/>
      <c r="P347" s="48"/>
      <c r="Q347" s="48"/>
      <c r="R347" s="48"/>
      <c r="S347" s="528"/>
      <c r="T347" s="528"/>
      <c r="U347" s="382"/>
      <c r="V347" s="382"/>
      <c r="W347" s="382"/>
      <c r="X347" s="528"/>
      <c r="Y347" s="529"/>
      <c r="Z347" s="528"/>
      <c r="AA347" s="48"/>
      <c r="AB347" s="530"/>
      <c r="AC347" s="48"/>
      <c r="AD347" s="48"/>
      <c r="AE347" s="48"/>
      <c r="AF347" s="48"/>
    </row>
    <row r="348" spans="1:32" x14ac:dyDescent="0.2">
      <c r="A348" s="48"/>
      <c r="B348" s="48"/>
      <c r="C348" s="48"/>
      <c r="D348" s="48"/>
      <c r="E348" s="48"/>
      <c r="F348" s="48"/>
      <c r="G348" s="48"/>
      <c r="H348" s="48"/>
      <c r="I348" s="48"/>
      <c r="J348" s="48"/>
      <c r="K348" s="48"/>
      <c r="L348" s="48"/>
      <c r="M348" s="48"/>
      <c r="N348" s="48"/>
      <c r="O348" s="48"/>
      <c r="P348" s="48"/>
      <c r="Q348" s="48"/>
      <c r="R348" s="48"/>
      <c r="S348" s="528"/>
      <c r="T348" s="528"/>
      <c r="U348" s="382"/>
      <c r="V348" s="382"/>
      <c r="W348" s="382"/>
      <c r="X348" s="528"/>
      <c r="Y348" s="529"/>
      <c r="Z348" s="528"/>
      <c r="AA348" s="48"/>
      <c r="AB348" s="530"/>
      <c r="AC348" s="48"/>
      <c r="AD348" s="48"/>
      <c r="AE348" s="48"/>
      <c r="AF348" s="48"/>
    </row>
    <row r="349" spans="1:32" x14ac:dyDescent="0.2">
      <c r="A349" s="48"/>
      <c r="B349" s="48"/>
      <c r="C349" s="48"/>
      <c r="D349" s="48"/>
      <c r="E349" s="48"/>
      <c r="F349" s="48"/>
      <c r="G349" s="48"/>
      <c r="H349" s="48"/>
      <c r="I349" s="48"/>
      <c r="J349" s="48"/>
      <c r="K349" s="48"/>
      <c r="L349" s="48"/>
      <c r="M349" s="48"/>
      <c r="N349" s="48"/>
      <c r="O349" s="48"/>
      <c r="P349" s="48"/>
      <c r="Q349" s="48"/>
      <c r="R349" s="48"/>
      <c r="S349" s="528"/>
      <c r="T349" s="528"/>
      <c r="U349" s="382"/>
      <c r="V349" s="382"/>
      <c r="W349" s="382"/>
      <c r="X349" s="528"/>
      <c r="Y349" s="529"/>
      <c r="Z349" s="528"/>
      <c r="AA349" s="48"/>
      <c r="AB349" s="530"/>
      <c r="AC349" s="48"/>
      <c r="AD349" s="48"/>
      <c r="AE349" s="48"/>
      <c r="AF349" s="48"/>
    </row>
    <row r="350" spans="1:32" x14ac:dyDescent="0.2">
      <c r="A350" s="48"/>
      <c r="B350" s="48"/>
      <c r="C350" s="48"/>
      <c r="D350" s="48"/>
      <c r="E350" s="48"/>
      <c r="F350" s="48"/>
      <c r="G350" s="48"/>
      <c r="H350" s="48"/>
      <c r="I350" s="48"/>
      <c r="J350" s="48"/>
      <c r="K350" s="48"/>
      <c r="L350" s="48"/>
      <c r="M350" s="48"/>
      <c r="N350" s="48"/>
      <c r="O350" s="48"/>
      <c r="P350" s="48"/>
      <c r="Q350" s="48"/>
      <c r="R350" s="48"/>
      <c r="S350" s="528"/>
      <c r="T350" s="528"/>
      <c r="U350" s="382"/>
      <c r="V350" s="382"/>
      <c r="W350" s="382"/>
      <c r="X350" s="528"/>
      <c r="Y350" s="529"/>
      <c r="Z350" s="528"/>
      <c r="AA350" s="48"/>
      <c r="AB350" s="530"/>
      <c r="AC350" s="48"/>
      <c r="AD350" s="48"/>
      <c r="AE350" s="48"/>
      <c r="AF350" s="48"/>
    </row>
    <row r="351" spans="1:32" x14ac:dyDescent="0.2">
      <c r="A351" s="48"/>
      <c r="B351" s="48"/>
      <c r="C351" s="48"/>
      <c r="D351" s="48"/>
      <c r="E351" s="48"/>
      <c r="F351" s="48"/>
      <c r="G351" s="48"/>
      <c r="H351" s="48"/>
      <c r="I351" s="48"/>
      <c r="J351" s="48"/>
      <c r="K351" s="48"/>
      <c r="L351" s="48"/>
      <c r="M351" s="48"/>
      <c r="N351" s="48"/>
      <c r="O351" s="48"/>
      <c r="P351" s="48"/>
      <c r="Q351" s="48"/>
      <c r="R351" s="48"/>
      <c r="S351" s="528"/>
      <c r="T351" s="528"/>
      <c r="U351" s="382"/>
      <c r="V351" s="382"/>
      <c r="W351" s="382"/>
      <c r="X351" s="528"/>
      <c r="Y351" s="529"/>
      <c r="Z351" s="528"/>
      <c r="AA351" s="48"/>
      <c r="AB351" s="530"/>
      <c r="AC351" s="48"/>
      <c r="AD351" s="48"/>
      <c r="AE351" s="48"/>
      <c r="AF351" s="48"/>
    </row>
    <row r="352" spans="1:32" x14ac:dyDescent="0.2">
      <c r="A352" s="48"/>
      <c r="B352" s="48"/>
      <c r="C352" s="48"/>
      <c r="D352" s="48"/>
      <c r="E352" s="48"/>
      <c r="F352" s="48"/>
      <c r="G352" s="48"/>
      <c r="H352" s="48"/>
      <c r="I352" s="48"/>
      <c r="J352" s="48"/>
      <c r="K352" s="48"/>
      <c r="L352" s="48"/>
      <c r="M352" s="48"/>
      <c r="N352" s="48"/>
      <c r="O352" s="48"/>
      <c r="P352" s="48"/>
      <c r="Q352" s="48"/>
      <c r="R352" s="48"/>
      <c r="S352" s="528"/>
      <c r="T352" s="528"/>
      <c r="U352" s="382"/>
      <c r="V352" s="382"/>
      <c r="W352" s="382"/>
      <c r="X352" s="528"/>
      <c r="Y352" s="529"/>
      <c r="Z352" s="528"/>
      <c r="AA352" s="48"/>
      <c r="AB352" s="530"/>
      <c r="AC352" s="48"/>
      <c r="AD352" s="48"/>
      <c r="AE352" s="48"/>
      <c r="AF352" s="48"/>
    </row>
    <row r="353" spans="1:32" x14ac:dyDescent="0.2">
      <c r="A353" s="48"/>
      <c r="B353" s="48"/>
      <c r="C353" s="48"/>
      <c r="D353" s="48"/>
      <c r="E353" s="48"/>
      <c r="F353" s="48"/>
      <c r="G353" s="48"/>
      <c r="H353" s="48"/>
      <c r="I353" s="48"/>
      <c r="J353" s="48"/>
      <c r="K353" s="48"/>
      <c r="L353" s="48"/>
      <c r="M353" s="48"/>
      <c r="N353" s="48"/>
      <c r="O353" s="48"/>
      <c r="P353" s="48"/>
      <c r="Q353" s="48"/>
      <c r="R353" s="48"/>
      <c r="S353" s="528"/>
      <c r="T353" s="528"/>
      <c r="U353" s="382"/>
      <c r="V353" s="382"/>
      <c r="W353" s="382"/>
      <c r="X353" s="528"/>
      <c r="Y353" s="529"/>
      <c r="Z353" s="528"/>
      <c r="AA353" s="48"/>
      <c r="AB353" s="530"/>
      <c r="AC353" s="48"/>
      <c r="AD353" s="48"/>
      <c r="AE353" s="48"/>
      <c r="AF353" s="48"/>
    </row>
    <row r="354" spans="1:32" x14ac:dyDescent="0.2">
      <c r="A354" s="48"/>
      <c r="B354" s="48"/>
      <c r="C354" s="48"/>
      <c r="D354" s="48"/>
      <c r="E354" s="48"/>
      <c r="F354" s="48"/>
      <c r="G354" s="48"/>
      <c r="H354" s="48"/>
      <c r="I354" s="48"/>
      <c r="J354" s="48"/>
      <c r="K354" s="48"/>
      <c r="L354" s="48"/>
      <c r="M354" s="48"/>
      <c r="N354" s="48"/>
      <c r="O354" s="48"/>
      <c r="P354" s="48"/>
      <c r="Q354" s="48"/>
      <c r="R354" s="48"/>
      <c r="S354" s="528"/>
      <c r="T354" s="528"/>
      <c r="U354" s="382"/>
      <c r="V354" s="382"/>
      <c r="W354" s="382"/>
      <c r="X354" s="528"/>
      <c r="Y354" s="529"/>
      <c r="Z354" s="528"/>
      <c r="AA354" s="48"/>
      <c r="AB354" s="530"/>
      <c r="AC354" s="48"/>
      <c r="AD354" s="48"/>
      <c r="AE354" s="48"/>
      <c r="AF354" s="48"/>
    </row>
    <row r="355" spans="1:32" x14ac:dyDescent="0.2">
      <c r="A355" s="48"/>
      <c r="B355" s="48"/>
      <c r="C355" s="48"/>
      <c r="D355" s="48"/>
      <c r="E355" s="48"/>
      <c r="F355" s="48"/>
      <c r="G355" s="48"/>
      <c r="H355" s="48"/>
      <c r="I355" s="48"/>
      <c r="J355" s="48"/>
      <c r="K355" s="48"/>
      <c r="L355" s="48"/>
      <c r="M355" s="48"/>
      <c r="N355" s="48"/>
      <c r="O355" s="48"/>
      <c r="P355" s="48"/>
      <c r="Q355" s="48"/>
      <c r="R355" s="48"/>
      <c r="S355" s="528"/>
      <c r="T355" s="528"/>
      <c r="U355" s="382"/>
      <c r="V355" s="382"/>
      <c r="W355" s="382"/>
      <c r="X355" s="528"/>
      <c r="Y355" s="529"/>
      <c r="Z355" s="528"/>
      <c r="AA355" s="48"/>
      <c r="AB355" s="530"/>
      <c r="AC355" s="48"/>
      <c r="AD355" s="48"/>
      <c r="AE355" s="48"/>
      <c r="AF355" s="48"/>
    </row>
    <row r="356" spans="1:32" x14ac:dyDescent="0.2">
      <c r="A356" s="48"/>
      <c r="B356" s="48"/>
      <c r="C356" s="48"/>
      <c r="D356" s="48"/>
      <c r="E356" s="48"/>
      <c r="F356" s="48"/>
      <c r="G356" s="48"/>
      <c r="H356" s="48"/>
      <c r="I356" s="48"/>
      <c r="J356" s="48"/>
      <c r="K356" s="48"/>
      <c r="L356" s="48"/>
      <c r="M356" s="48"/>
      <c r="N356" s="48"/>
      <c r="O356" s="48"/>
      <c r="P356" s="48"/>
      <c r="Q356" s="48"/>
      <c r="R356" s="48"/>
      <c r="S356" s="528"/>
      <c r="T356" s="528"/>
      <c r="U356" s="382"/>
      <c r="V356" s="382"/>
      <c r="W356" s="382"/>
      <c r="X356" s="528"/>
      <c r="Y356" s="529"/>
      <c r="Z356" s="528"/>
      <c r="AA356" s="48"/>
      <c r="AB356" s="530"/>
      <c r="AC356" s="48"/>
      <c r="AD356" s="48"/>
      <c r="AE356" s="48"/>
      <c r="AF356" s="48"/>
    </row>
    <row r="357" spans="1:32" x14ac:dyDescent="0.2">
      <c r="A357" s="48"/>
      <c r="B357" s="48"/>
      <c r="C357" s="48"/>
      <c r="D357" s="48"/>
      <c r="E357" s="48"/>
      <c r="F357" s="48"/>
      <c r="G357" s="48"/>
      <c r="H357" s="48"/>
      <c r="I357" s="48"/>
      <c r="J357" s="48"/>
      <c r="K357" s="48"/>
      <c r="L357" s="48"/>
      <c r="M357" s="48"/>
      <c r="N357" s="48"/>
      <c r="O357" s="48"/>
      <c r="P357" s="48"/>
      <c r="Q357" s="48"/>
      <c r="R357" s="48"/>
      <c r="S357" s="528"/>
      <c r="T357" s="528"/>
      <c r="U357" s="382"/>
      <c r="V357" s="382"/>
      <c r="W357" s="382"/>
      <c r="X357" s="528"/>
      <c r="Y357" s="529"/>
      <c r="Z357" s="528"/>
      <c r="AA357" s="48"/>
      <c r="AB357" s="530"/>
      <c r="AC357" s="48"/>
      <c r="AD357" s="48"/>
      <c r="AE357" s="48"/>
      <c r="AF357" s="48"/>
    </row>
    <row r="358" spans="1:32" x14ac:dyDescent="0.2">
      <c r="A358" s="48"/>
      <c r="B358" s="48"/>
      <c r="C358" s="48"/>
      <c r="D358" s="48"/>
      <c r="E358" s="48"/>
      <c r="F358" s="48"/>
      <c r="G358" s="48"/>
      <c r="H358" s="48"/>
      <c r="I358" s="48"/>
      <c r="J358" s="48"/>
      <c r="K358" s="48"/>
      <c r="L358" s="48"/>
      <c r="M358" s="48"/>
      <c r="N358" s="48"/>
      <c r="O358" s="48"/>
      <c r="P358" s="48"/>
      <c r="Q358" s="48"/>
      <c r="R358" s="48"/>
      <c r="S358" s="528"/>
      <c r="T358" s="528"/>
      <c r="U358" s="382"/>
      <c r="V358" s="382"/>
      <c r="W358" s="382"/>
      <c r="X358" s="528"/>
      <c r="Y358" s="529"/>
      <c r="Z358" s="528"/>
      <c r="AA358" s="48"/>
      <c r="AB358" s="530"/>
      <c r="AC358" s="48"/>
      <c r="AD358" s="48"/>
      <c r="AE358" s="48"/>
      <c r="AF358" s="48"/>
    </row>
    <row r="359" spans="1:32" x14ac:dyDescent="0.2">
      <c r="A359" s="48"/>
      <c r="B359" s="48"/>
      <c r="C359" s="48"/>
      <c r="D359" s="48"/>
      <c r="E359" s="48"/>
      <c r="F359" s="48"/>
      <c r="G359" s="48"/>
      <c r="H359" s="48"/>
      <c r="I359" s="48"/>
      <c r="J359" s="48"/>
      <c r="K359" s="48"/>
      <c r="L359" s="48"/>
      <c r="M359" s="48"/>
      <c r="N359" s="48"/>
      <c r="O359" s="48"/>
      <c r="P359" s="48"/>
      <c r="Q359" s="48"/>
      <c r="R359" s="48"/>
      <c r="S359" s="528"/>
      <c r="T359" s="528"/>
      <c r="U359" s="382"/>
      <c r="V359" s="382"/>
      <c r="W359" s="382"/>
      <c r="X359" s="528"/>
      <c r="Y359" s="529"/>
      <c r="Z359" s="528"/>
      <c r="AA359" s="48"/>
      <c r="AB359" s="530"/>
      <c r="AC359" s="48"/>
      <c r="AD359" s="48"/>
      <c r="AE359" s="48"/>
      <c r="AF359" s="48"/>
    </row>
    <row r="360" spans="1:32" x14ac:dyDescent="0.2">
      <c r="A360" s="48"/>
      <c r="B360" s="48"/>
      <c r="C360" s="48"/>
      <c r="D360" s="48"/>
      <c r="E360" s="48"/>
      <c r="F360" s="48"/>
      <c r="G360" s="48"/>
      <c r="H360" s="48"/>
      <c r="I360" s="48"/>
      <c r="J360" s="48"/>
      <c r="K360" s="48"/>
      <c r="L360" s="48"/>
      <c r="M360" s="48"/>
      <c r="N360" s="48"/>
      <c r="O360" s="48"/>
      <c r="P360" s="48"/>
      <c r="Q360" s="48"/>
      <c r="R360" s="48"/>
      <c r="S360" s="528"/>
      <c r="T360" s="528"/>
      <c r="U360" s="382"/>
      <c r="V360" s="382"/>
      <c r="W360" s="382"/>
      <c r="X360" s="528"/>
      <c r="Y360" s="529"/>
      <c r="Z360" s="528"/>
      <c r="AA360" s="48"/>
      <c r="AB360" s="530"/>
      <c r="AC360" s="48"/>
      <c r="AD360" s="48"/>
      <c r="AE360" s="48"/>
      <c r="AF360" s="48"/>
    </row>
    <row r="361" spans="1:32" x14ac:dyDescent="0.2">
      <c r="A361" s="48"/>
      <c r="B361" s="48"/>
      <c r="C361" s="48"/>
      <c r="D361" s="48"/>
      <c r="E361" s="48"/>
      <c r="F361" s="48"/>
      <c r="G361" s="48"/>
      <c r="H361" s="48"/>
      <c r="I361" s="48"/>
      <c r="J361" s="48"/>
      <c r="K361" s="48"/>
      <c r="L361" s="48"/>
      <c r="M361" s="48"/>
      <c r="N361" s="48"/>
      <c r="O361" s="48"/>
      <c r="P361" s="48"/>
      <c r="Q361" s="48"/>
      <c r="R361" s="48"/>
      <c r="S361" s="528"/>
      <c r="T361" s="528"/>
      <c r="U361" s="382"/>
      <c r="V361" s="382"/>
      <c r="W361" s="382"/>
      <c r="X361" s="528"/>
      <c r="Y361" s="529"/>
      <c r="Z361" s="528"/>
      <c r="AA361" s="48"/>
      <c r="AB361" s="530"/>
      <c r="AC361" s="48"/>
      <c r="AD361" s="48"/>
      <c r="AE361" s="48"/>
      <c r="AF361" s="48"/>
    </row>
    <row r="362" spans="1:32" x14ac:dyDescent="0.2">
      <c r="A362" s="48"/>
      <c r="B362" s="48"/>
      <c r="C362" s="48"/>
      <c r="D362" s="48"/>
      <c r="E362" s="48"/>
      <c r="F362" s="48"/>
      <c r="G362" s="48"/>
      <c r="H362" s="48"/>
      <c r="I362" s="48"/>
      <c r="J362" s="48"/>
      <c r="K362" s="48"/>
      <c r="L362" s="48"/>
      <c r="M362" s="48"/>
      <c r="N362" s="48"/>
      <c r="O362" s="48"/>
      <c r="P362" s="48"/>
      <c r="Q362" s="48"/>
      <c r="R362" s="48"/>
      <c r="S362" s="528"/>
      <c r="T362" s="528"/>
      <c r="U362" s="382"/>
      <c r="V362" s="382"/>
      <c r="W362" s="382"/>
      <c r="X362" s="528"/>
      <c r="Y362" s="529"/>
      <c r="Z362" s="528"/>
      <c r="AA362" s="48"/>
      <c r="AB362" s="530"/>
      <c r="AC362" s="48"/>
      <c r="AD362" s="48"/>
      <c r="AE362" s="48"/>
      <c r="AF362" s="48"/>
    </row>
    <row r="363" spans="1:32" x14ac:dyDescent="0.2">
      <c r="A363" s="48"/>
      <c r="B363" s="48"/>
      <c r="C363" s="48"/>
      <c r="D363" s="48"/>
      <c r="E363" s="48"/>
      <c r="F363" s="48"/>
      <c r="G363" s="48"/>
      <c r="H363" s="48"/>
      <c r="I363" s="48"/>
      <c r="J363" s="48"/>
      <c r="K363" s="48"/>
      <c r="L363" s="48"/>
      <c r="M363" s="48"/>
      <c r="N363" s="48"/>
      <c r="O363" s="48"/>
      <c r="P363" s="48"/>
      <c r="Q363" s="48"/>
      <c r="R363" s="48"/>
      <c r="S363" s="528"/>
      <c r="T363" s="528"/>
      <c r="U363" s="382"/>
      <c r="V363" s="382"/>
      <c r="W363" s="382"/>
      <c r="X363" s="528"/>
      <c r="Y363" s="529"/>
      <c r="Z363" s="528"/>
      <c r="AA363" s="48"/>
      <c r="AB363" s="530"/>
      <c r="AC363" s="48"/>
      <c r="AD363" s="48"/>
      <c r="AE363" s="48"/>
      <c r="AF363" s="48"/>
    </row>
    <row r="364" spans="1:32" x14ac:dyDescent="0.2">
      <c r="A364" s="48"/>
      <c r="B364" s="48"/>
      <c r="C364" s="48"/>
      <c r="D364" s="48"/>
      <c r="E364" s="48"/>
      <c r="F364" s="48"/>
      <c r="G364" s="48"/>
      <c r="H364" s="48"/>
      <c r="I364" s="48"/>
      <c r="J364" s="48"/>
      <c r="K364" s="48"/>
      <c r="L364" s="48"/>
      <c r="M364" s="48"/>
      <c r="N364" s="48"/>
      <c r="O364" s="48"/>
      <c r="P364" s="48"/>
      <c r="Q364" s="48"/>
      <c r="R364" s="48"/>
      <c r="S364" s="528"/>
      <c r="T364" s="528"/>
      <c r="U364" s="382"/>
      <c r="V364" s="382"/>
      <c r="W364" s="382"/>
      <c r="X364" s="528"/>
      <c r="Y364" s="529"/>
      <c r="Z364" s="528"/>
      <c r="AA364" s="48"/>
      <c r="AB364" s="530"/>
      <c r="AC364" s="48"/>
      <c r="AD364" s="48"/>
      <c r="AE364" s="48"/>
      <c r="AF364" s="48"/>
    </row>
    <row r="365" spans="1:32" x14ac:dyDescent="0.2">
      <c r="A365" s="48"/>
      <c r="B365" s="48"/>
      <c r="C365" s="48"/>
      <c r="D365" s="48"/>
      <c r="E365" s="48"/>
      <c r="F365" s="48"/>
      <c r="G365" s="48"/>
      <c r="H365" s="48"/>
      <c r="I365" s="48"/>
      <c r="J365" s="48"/>
      <c r="K365" s="48"/>
      <c r="L365" s="48"/>
      <c r="M365" s="48"/>
      <c r="N365" s="48"/>
      <c r="O365" s="48"/>
      <c r="P365" s="48"/>
      <c r="Q365" s="48"/>
      <c r="R365" s="48"/>
      <c r="S365" s="528"/>
      <c r="T365" s="528"/>
      <c r="U365" s="382"/>
      <c r="V365" s="382"/>
      <c r="W365" s="382"/>
      <c r="X365" s="528"/>
      <c r="Y365" s="529"/>
      <c r="Z365" s="528"/>
      <c r="AA365" s="48"/>
      <c r="AB365" s="530"/>
      <c r="AC365" s="48"/>
      <c r="AD365" s="48"/>
      <c r="AE365" s="48"/>
      <c r="AF365" s="48"/>
    </row>
    <row r="366" spans="1:32" x14ac:dyDescent="0.2">
      <c r="A366" s="48"/>
      <c r="B366" s="48"/>
      <c r="C366" s="48"/>
      <c r="D366" s="48"/>
      <c r="E366" s="48"/>
      <c r="F366" s="48"/>
      <c r="G366" s="48"/>
      <c r="H366" s="48"/>
      <c r="I366" s="48"/>
      <c r="J366" s="48"/>
      <c r="K366" s="48"/>
      <c r="L366" s="48"/>
      <c r="M366" s="48"/>
      <c r="N366" s="48"/>
      <c r="O366" s="48"/>
      <c r="P366" s="48"/>
      <c r="Q366" s="48"/>
      <c r="R366" s="48"/>
      <c r="S366" s="528"/>
      <c r="T366" s="528"/>
      <c r="U366" s="382"/>
      <c r="V366" s="382"/>
      <c r="W366" s="382"/>
      <c r="X366" s="528"/>
      <c r="Y366" s="529"/>
      <c r="Z366" s="528"/>
      <c r="AA366" s="48"/>
      <c r="AB366" s="530"/>
      <c r="AC366" s="48"/>
      <c r="AD366" s="48"/>
      <c r="AE366" s="48"/>
      <c r="AF366" s="48"/>
    </row>
    <row r="367" spans="1:32" x14ac:dyDescent="0.2">
      <c r="A367" s="48"/>
      <c r="B367" s="48"/>
      <c r="C367" s="48"/>
      <c r="D367" s="48"/>
      <c r="E367" s="48"/>
      <c r="F367" s="48"/>
      <c r="G367" s="48"/>
      <c r="H367" s="48"/>
      <c r="I367" s="48"/>
      <c r="J367" s="48"/>
      <c r="K367" s="48"/>
      <c r="L367" s="48"/>
      <c r="M367" s="48"/>
      <c r="N367" s="48"/>
      <c r="O367" s="48"/>
      <c r="P367" s="48"/>
      <c r="Q367" s="48"/>
      <c r="R367" s="48"/>
      <c r="S367" s="528"/>
      <c r="T367" s="528"/>
      <c r="U367" s="382"/>
      <c r="V367" s="382"/>
      <c r="W367" s="382"/>
      <c r="X367" s="528"/>
      <c r="Y367" s="529"/>
      <c r="Z367" s="528"/>
      <c r="AA367" s="48"/>
      <c r="AB367" s="530"/>
      <c r="AC367" s="48"/>
      <c r="AD367" s="48"/>
      <c r="AE367" s="48"/>
      <c r="AF367" s="48"/>
    </row>
    <row r="368" spans="1:32" x14ac:dyDescent="0.2">
      <c r="A368" s="48"/>
      <c r="B368" s="48"/>
      <c r="C368" s="48"/>
      <c r="D368" s="48"/>
      <c r="E368" s="48"/>
      <c r="F368" s="48"/>
      <c r="G368" s="48"/>
      <c r="H368" s="48"/>
      <c r="I368" s="48"/>
      <c r="J368" s="48"/>
      <c r="K368" s="48"/>
      <c r="L368" s="48"/>
      <c r="M368" s="48"/>
      <c r="N368" s="48"/>
      <c r="O368" s="48"/>
      <c r="P368" s="48"/>
      <c r="Q368" s="48"/>
      <c r="R368" s="48"/>
      <c r="S368" s="528"/>
      <c r="T368" s="528"/>
      <c r="U368" s="382"/>
      <c r="V368" s="382"/>
      <c r="W368" s="382"/>
      <c r="X368" s="528"/>
      <c r="Y368" s="529"/>
      <c r="Z368" s="528"/>
      <c r="AA368" s="48"/>
      <c r="AB368" s="530"/>
      <c r="AC368" s="48"/>
      <c r="AD368" s="48"/>
      <c r="AE368" s="48"/>
      <c r="AF368" s="48"/>
    </row>
    <row r="369" spans="1:32" x14ac:dyDescent="0.2">
      <c r="A369" s="48"/>
      <c r="B369" s="48"/>
      <c r="C369" s="48"/>
      <c r="D369" s="48"/>
      <c r="E369" s="48"/>
      <c r="F369" s="48"/>
      <c r="G369" s="48"/>
      <c r="H369" s="48"/>
      <c r="I369" s="48"/>
      <c r="J369" s="48"/>
      <c r="K369" s="48"/>
      <c r="L369" s="48"/>
      <c r="M369" s="48"/>
      <c r="N369" s="48"/>
      <c r="O369" s="48"/>
      <c r="P369" s="48"/>
      <c r="Q369" s="48"/>
      <c r="R369" s="48"/>
      <c r="S369" s="528"/>
      <c r="T369" s="528"/>
      <c r="U369" s="382"/>
      <c r="V369" s="382"/>
      <c r="W369" s="382"/>
      <c r="X369" s="528"/>
      <c r="Y369" s="529"/>
      <c r="Z369" s="528"/>
      <c r="AA369" s="48"/>
      <c r="AB369" s="530"/>
      <c r="AC369" s="48"/>
      <c r="AD369" s="48"/>
      <c r="AE369" s="48"/>
      <c r="AF369" s="48"/>
    </row>
    <row r="370" spans="1:32" x14ac:dyDescent="0.2">
      <c r="A370" s="48"/>
      <c r="B370" s="48"/>
      <c r="C370" s="48"/>
      <c r="D370" s="48"/>
      <c r="E370" s="48"/>
      <c r="F370" s="48"/>
      <c r="G370" s="48"/>
      <c r="H370" s="48"/>
      <c r="I370" s="48"/>
      <c r="J370" s="48"/>
      <c r="K370" s="48"/>
      <c r="L370" s="48"/>
      <c r="M370" s="48"/>
      <c r="N370" s="48"/>
      <c r="O370" s="48"/>
      <c r="P370" s="48"/>
      <c r="Q370" s="48"/>
      <c r="R370" s="48"/>
      <c r="S370" s="528"/>
      <c r="T370" s="528"/>
      <c r="U370" s="382"/>
      <c r="V370" s="382"/>
      <c r="W370" s="382"/>
      <c r="X370" s="528"/>
      <c r="Y370" s="529"/>
      <c r="Z370" s="528"/>
      <c r="AA370" s="48"/>
      <c r="AB370" s="530"/>
      <c r="AC370" s="48"/>
      <c r="AD370" s="48"/>
      <c r="AE370" s="48"/>
      <c r="AF370" s="48"/>
    </row>
    <row r="371" spans="1:32" x14ac:dyDescent="0.2">
      <c r="A371" s="48"/>
      <c r="B371" s="48"/>
      <c r="C371" s="48"/>
      <c r="D371" s="48"/>
      <c r="E371" s="48"/>
      <c r="F371" s="48"/>
      <c r="G371" s="48"/>
      <c r="H371" s="48"/>
      <c r="I371" s="48"/>
      <c r="J371" s="48"/>
      <c r="K371" s="48"/>
      <c r="L371" s="48"/>
      <c r="M371" s="48"/>
      <c r="N371" s="48"/>
      <c r="O371" s="48"/>
      <c r="P371" s="48"/>
      <c r="Q371" s="48"/>
      <c r="R371" s="48"/>
      <c r="S371" s="528"/>
      <c r="T371" s="528"/>
      <c r="U371" s="382"/>
      <c r="V371" s="382"/>
      <c r="W371" s="382"/>
      <c r="X371" s="528"/>
      <c r="Y371" s="529"/>
      <c r="Z371" s="528"/>
      <c r="AA371" s="48"/>
      <c r="AB371" s="530"/>
      <c r="AC371" s="48"/>
      <c r="AD371" s="48"/>
      <c r="AE371" s="48"/>
      <c r="AF371" s="48"/>
    </row>
    <row r="372" spans="1:32" x14ac:dyDescent="0.2">
      <c r="A372" s="48"/>
      <c r="B372" s="48"/>
      <c r="C372" s="48"/>
      <c r="D372" s="48"/>
      <c r="E372" s="48"/>
      <c r="F372" s="48"/>
      <c r="G372" s="48"/>
      <c r="H372" s="48"/>
      <c r="I372" s="48"/>
      <c r="J372" s="48"/>
      <c r="K372" s="48"/>
      <c r="L372" s="48"/>
      <c r="M372" s="48"/>
      <c r="N372" s="48"/>
      <c r="O372" s="48"/>
      <c r="P372" s="48"/>
      <c r="Q372" s="48"/>
      <c r="R372" s="48"/>
      <c r="S372" s="528"/>
      <c r="T372" s="528"/>
      <c r="U372" s="382"/>
      <c r="V372" s="382"/>
      <c r="W372" s="382"/>
      <c r="X372" s="528"/>
      <c r="Y372" s="529"/>
      <c r="Z372" s="528"/>
      <c r="AA372" s="48"/>
      <c r="AB372" s="530"/>
      <c r="AC372" s="48"/>
      <c r="AD372" s="48"/>
      <c r="AE372" s="48"/>
      <c r="AF372" s="48"/>
    </row>
    <row r="373" spans="1:32" x14ac:dyDescent="0.2">
      <c r="A373" s="48"/>
      <c r="B373" s="48"/>
      <c r="C373" s="48"/>
      <c r="D373" s="48"/>
      <c r="E373" s="48"/>
      <c r="F373" s="48"/>
      <c r="G373" s="48"/>
      <c r="H373" s="48"/>
      <c r="I373" s="48"/>
      <c r="J373" s="48"/>
      <c r="K373" s="48"/>
      <c r="L373" s="48"/>
      <c r="M373" s="48"/>
      <c r="N373" s="48"/>
      <c r="O373" s="48"/>
      <c r="P373" s="48"/>
      <c r="Q373" s="48"/>
      <c r="R373" s="48"/>
      <c r="S373" s="528"/>
      <c r="T373" s="528"/>
      <c r="U373" s="382"/>
      <c r="V373" s="382"/>
      <c r="W373" s="382"/>
      <c r="X373" s="528"/>
      <c r="Y373" s="529"/>
      <c r="Z373" s="528"/>
      <c r="AA373" s="48"/>
      <c r="AB373" s="530"/>
      <c r="AC373" s="48"/>
      <c r="AD373" s="48"/>
      <c r="AE373" s="48"/>
      <c r="AF373" s="48"/>
    </row>
    <row r="374" spans="1:32" x14ac:dyDescent="0.2">
      <c r="A374" s="48"/>
      <c r="B374" s="48"/>
      <c r="C374" s="48"/>
      <c r="D374" s="48"/>
      <c r="E374" s="48"/>
      <c r="F374" s="48"/>
      <c r="G374" s="48"/>
      <c r="H374" s="48"/>
      <c r="I374" s="48"/>
      <c r="J374" s="48"/>
      <c r="K374" s="48"/>
      <c r="L374" s="48"/>
      <c r="M374" s="48"/>
      <c r="N374" s="48"/>
      <c r="O374" s="48"/>
      <c r="P374" s="48"/>
      <c r="Q374" s="48"/>
      <c r="R374" s="48"/>
      <c r="S374" s="528"/>
      <c r="T374" s="528"/>
      <c r="U374" s="382"/>
      <c r="V374" s="382"/>
      <c r="W374" s="382"/>
      <c r="X374" s="528"/>
      <c r="Y374" s="529"/>
      <c r="Z374" s="528"/>
      <c r="AA374" s="48"/>
      <c r="AB374" s="530"/>
      <c r="AC374" s="48"/>
      <c r="AD374" s="48"/>
      <c r="AE374" s="48"/>
      <c r="AF374" s="48"/>
    </row>
    <row r="375" spans="1:32" x14ac:dyDescent="0.2">
      <c r="A375" s="48"/>
      <c r="B375" s="48"/>
      <c r="C375" s="48"/>
      <c r="D375" s="48"/>
      <c r="E375" s="48"/>
      <c r="F375" s="48"/>
      <c r="G375" s="48"/>
      <c r="H375" s="48"/>
      <c r="I375" s="48"/>
      <c r="J375" s="48"/>
      <c r="K375" s="48"/>
      <c r="L375" s="48"/>
      <c r="M375" s="48"/>
      <c r="N375" s="48"/>
      <c r="O375" s="48"/>
      <c r="P375" s="48"/>
      <c r="Q375" s="48"/>
      <c r="R375" s="48"/>
      <c r="S375" s="528"/>
      <c r="T375" s="528"/>
      <c r="U375" s="382"/>
      <c r="V375" s="382"/>
      <c r="W375" s="382"/>
      <c r="X375" s="528"/>
      <c r="Y375" s="529"/>
      <c r="Z375" s="528"/>
      <c r="AA375" s="48"/>
      <c r="AB375" s="530"/>
      <c r="AC375" s="48"/>
      <c r="AD375" s="48"/>
      <c r="AE375" s="48"/>
      <c r="AF375" s="48"/>
    </row>
    <row r="376" spans="1:32" x14ac:dyDescent="0.2">
      <c r="A376" s="48"/>
      <c r="B376" s="48"/>
      <c r="C376" s="48"/>
      <c r="D376" s="48"/>
      <c r="E376" s="48"/>
      <c r="F376" s="48"/>
      <c r="G376" s="48"/>
      <c r="H376" s="48"/>
      <c r="I376" s="48"/>
      <c r="J376" s="48"/>
      <c r="K376" s="48"/>
      <c r="L376" s="48"/>
      <c r="M376" s="48"/>
      <c r="N376" s="48"/>
      <c r="O376" s="48"/>
      <c r="P376" s="48"/>
      <c r="Q376" s="48"/>
      <c r="R376" s="48"/>
      <c r="S376" s="528"/>
      <c r="T376" s="528"/>
      <c r="U376" s="382"/>
      <c r="V376" s="382"/>
      <c r="W376" s="382"/>
      <c r="X376" s="528"/>
      <c r="Y376" s="529"/>
      <c r="Z376" s="528"/>
      <c r="AA376" s="48"/>
      <c r="AB376" s="530"/>
      <c r="AC376" s="48"/>
      <c r="AD376" s="48"/>
      <c r="AE376" s="48"/>
      <c r="AF376" s="48"/>
    </row>
    <row r="377" spans="1:32" x14ac:dyDescent="0.2">
      <c r="A377" s="48"/>
      <c r="B377" s="48"/>
      <c r="C377" s="48"/>
      <c r="D377" s="48"/>
      <c r="E377" s="48"/>
      <c r="F377" s="48"/>
      <c r="G377" s="48"/>
      <c r="H377" s="48"/>
      <c r="I377" s="48"/>
      <c r="J377" s="48"/>
      <c r="K377" s="48"/>
      <c r="L377" s="48"/>
      <c r="M377" s="48"/>
      <c r="N377" s="48"/>
      <c r="O377" s="48"/>
      <c r="P377" s="48"/>
      <c r="Q377" s="48"/>
      <c r="R377" s="48"/>
      <c r="S377" s="528"/>
      <c r="T377" s="528"/>
      <c r="U377" s="382"/>
      <c r="V377" s="382"/>
      <c r="W377" s="382"/>
      <c r="X377" s="528"/>
      <c r="Y377" s="529"/>
      <c r="Z377" s="528"/>
      <c r="AA377" s="48"/>
      <c r="AB377" s="530"/>
      <c r="AC377" s="48"/>
      <c r="AD377" s="48"/>
      <c r="AE377" s="48"/>
      <c r="AF377" s="48"/>
    </row>
    <row r="378" spans="1:32" x14ac:dyDescent="0.2">
      <c r="A378" s="48"/>
      <c r="B378" s="48"/>
      <c r="C378" s="48"/>
      <c r="D378" s="48"/>
      <c r="E378" s="48"/>
      <c r="F378" s="48"/>
      <c r="G378" s="48"/>
      <c r="H378" s="48"/>
      <c r="I378" s="48"/>
      <c r="J378" s="48"/>
      <c r="K378" s="48"/>
      <c r="L378" s="48"/>
      <c r="M378" s="48"/>
      <c r="N378" s="48"/>
      <c r="O378" s="48"/>
      <c r="P378" s="48"/>
      <c r="Q378" s="48"/>
      <c r="R378" s="48"/>
      <c r="S378" s="528"/>
      <c r="T378" s="528"/>
      <c r="U378" s="382"/>
      <c r="V378" s="382"/>
      <c r="W378" s="382"/>
      <c r="X378" s="528"/>
      <c r="Y378" s="529"/>
      <c r="Z378" s="528"/>
      <c r="AA378" s="48"/>
      <c r="AB378" s="530"/>
      <c r="AC378" s="48"/>
      <c r="AD378" s="48"/>
      <c r="AE378" s="48"/>
      <c r="AF378" s="48"/>
    </row>
    <row r="379" spans="1:32" x14ac:dyDescent="0.2">
      <c r="A379" s="48"/>
      <c r="B379" s="48"/>
      <c r="C379" s="48"/>
      <c r="D379" s="48"/>
      <c r="E379" s="48"/>
      <c r="F379" s="48"/>
      <c r="G379" s="48"/>
      <c r="H379" s="48"/>
      <c r="I379" s="48"/>
      <c r="J379" s="48"/>
      <c r="K379" s="48"/>
      <c r="L379" s="48"/>
      <c r="M379" s="48"/>
      <c r="N379" s="48"/>
      <c r="O379" s="48"/>
      <c r="P379" s="48"/>
      <c r="Q379" s="48"/>
      <c r="R379" s="48"/>
      <c r="S379" s="528"/>
      <c r="T379" s="528"/>
      <c r="U379" s="382"/>
      <c r="V379" s="382"/>
      <c r="W379" s="382"/>
      <c r="X379" s="528"/>
      <c r="Y379" s="529"/>
      <c r="Z379" s="528"/>
      <c r="AA379" s="48"/>
      <c r="AB379" s="530"/>
      <c r="AC379" s="48"/>
      <c r="AD379" s="48"/>
      <c r="AE379" s="48"/>
      <c r="AF379" s="48"/>
    </row>
    <row r="380" spans="1:32" x14ac:dyDescent="0.2">
      <c r="A380" s="48"/>
      <c r="B380" s="48"/>
      <c r="C380" s="48"/>
      <c r="D380" s="48"/>
      <c r="E380" s="48"/>
      <c r="F380" s="48"/>
      <c r="G380" s="48"/>
      <c r="H380" s="48"/>
      <c r="I380" s="48"/>
      <c r="J380" s="48"/>
      <c r="K380" s="48"/>
      <c r="L380" s="48"/>
      <c r="M380" s="48"/>
      <c r="N380" s="48"/>
      <c r="O380" s="48"/>
      <c r="P380" s="48"/>
      <c r="Q380" s="48"/>
      <c r="R380" s="48"/>
      <c r="S380" s="528"/>
      <c r="T380" s="528"/>
      <c r="U380" s="382"/>
      <c r="V380" s="382"/>
      <c r="W380" s="382"/>
      <c r="X380" s="528"/>
      <c r="Y380" s="529"/>
      <c r="Z380" s="528"/>
      <c r="AA380" s="48"/>
      <c r="AB380" s="530"/>
      <c r="AC380" s="48"/>
      <c r="AD380" s="48"/>
      <c r="AE380" s="48"/>
      <c r="AF380" s="48"/>
    </row>
    <row r="381" spans="1:32" x14ac:dyDescent="0.2">
      <c r="A381" s="48"/>
      <c r="B381" s="48"/>
      <c r="C381" s="48"/>
      <c r="D381" s="48"/>
      <c r="E381" s="48"/>
      <c r="F381" s="48"/>
      <c r="G381" s="48"/>
      <c r="H381" s="48"/>
      <c r="I381" s="48"/>
      <c r="J381" s="48"/>
      <c r="K381" s="48"/>
      <c r="L381" s="48"/>
      <c r="M381" s="48"/>
      <c r="N381" s="48"/>
      <c r="O381" s="48"/>
      <c r="P381" s="48"/>
      <c r="Q381" s="48"/>
      <c r="R381" s="48"/>
      <c r="S381" s="528"/>
      <c r="T381" s="528"/>
      <c r="U381" s="382"/>
      <c r="V381" s="382"/>
      <c r="W381" s="382"/>
      <c r="X381" s="528"/>
      <c r="Y381" s="529"/>
      <c r="Z381" s="528"/>
      <c r="AA381" s="48"/>
      <c r="AB381" s="530"/>
      <c r="AC381" s="48"/>
      <c r="AD381" s="48"/>
      <c r="AE381" s="48"/>
      <c r="AF381" s="48"/>
    </row>
    <row r="382" spans="1:32" x14ac:dyDescent="0.2">
      <c r="A382" s="48"/>
      <c r="B382" s="48"/>
      <c r="C382" s="48"/>
      <c r="D382" s="48"/>
      <c r="E382" s="48"/>
      <c r="F382" s="48"/>
      <c r="G382" s="48"/>
      <c r="H382" s="48"/>
      <c r="I382" s="48"/>
      <c r="J382" s="48"/>
      <c r="K382" s="48"/>
      <c r="L382" s="48"/>
      <c r="M382" s="48"/>
      <c r="N382" s="48"/>
      <c r="O382" s="48"/>
      <c r="P382" s="48"/>
      <c r="Q382" s="48"/>
      <c r="R382" s="48"/>
      <c r="S382" s="528"/>
      <c r="T382" s="528"/>
      <c r="U382" s="382"/>
      <c r="V382" s="382"/>
      <c r="W382" s="382"/>
      <c r="X382" s="528"/>
      <c r="Y382" s="529"/>
      <c r="Z382" s="528"/>
      <c r="AA382" s="48"/>
      <c r="AB382" s="530"/>
      <c r="AC382" s="48"/>
      <c r="AD382" s="48"/>
      <c r="AE382" s="48"/>
      <c r="AF382" s="48"/>
    </row>
    <row r="383" spans="1:32" x14ac:dyDescent="0.2">
      <c r="A383" s="48"/>
      <c r="B383" s="48"/>
      <c r="C383" s="48"/>
      <c r="D383" s="48"/>
      <c r="E383" s="48"/>
      <c r="F383" s="48"/>
      <c r="G383" s="48"/>
      <c r="H383" s="48"/>
      <c r="I383" s="48"/>
      <c r="J383" s="48"/>
      <c r="K383" s="48"/>
      <c r="L383" s="48"/>
      <c r="M383" s="48"/>
      <c r="N383" s="48"/>
      <c r="O383" s="48"/>
      <c r="P383" s="48"/>
      <c r="Q383" s="48"/>
      <c r="R383" s="48"/>
      <c r="S383" s="528"/>
      <c r="T383" s="528"/>
      <c r="U383" s="382"/>
      <c r="V383" s="382"/>
      <c r="W383" s="382"/>
      <c r="X383" s="528"/>
      <c r="Y383" s="529"/>
      <c r="Z383" s="528"/>
      <c r="AA383" s="48"/>
      <c r="AB383" s="530"/>
      <c r="AC383" s="48"/>
      <c r="AD383" s="48"/>
      <c r="AE383" s="48"/>
      <c r="AF383" s="48"/>
    </row>
    <row r="384" spans="1:32" x14ac:dyDescent="0.2">
      <c r="A384" s="48"/>
      <c r="B384" s="48"/>
      <c r="C384" s="48"/>
      <c r="D384" s="48"/>
      <c r="E384" s="48"/>
      <c r="F384" s="48"/>
      <c r="G384" s="48"/>
      <c r="H384" s="48"/>
      <c r="I384" s="48"/>
      <c r="J384" s="48"/>
      <c r="K384" s="48"/>
      <c r="L384" s="48"/>
      <c r="M384" s="48"/>
      <c r="N384" s="48"/>
      <c r="O384" s="48"/>
      <c r="P384" s="48"/>
      <c r="Q384" s="48"/>
      <c r="R384" s="48"/>
      <c r="S384" s="528"/>
      <c r="T384" s="528"/>
      <c r="U384" s="382"/>
      <c r="V384" s="382"/>
      <c r="W384" s="382"/>
      <c r="X384" s="528"/>
      <c r="Y384" s="529"/>
      <c r="Z384" s="528"/>
      <c r="AA384" s="48"/>
      <c r="AB384" s="530"/>
      <c r="AC384" s="48"/>
      <c r="AD384" s="48"/>
      <c r="AE384" s="48"/>
      <c r="AF384" s="48"/>
    </row>
    <row r="385" spans="1:32" x14ac:dyDescent="0.2">
      <c r="A385" s="48"/>
      <c r="B385" s="48"/>
      <c r="C385" s="48"/>
      <c r="D385" s="48"/>
      <c r="E385" s="48"/>
      <c r="F385" s="48"/>
      <c r="G385" s="48"/>
      <c r="H385" s="48"/>
      <c r="I385" s="48"/>
      <c r="J385" s="48"/>
      <c r="K385" s="48"/>
      <c r="L385" s="48"/>
      <c r="M385" s="48"/>
      <c r="N385" s="48"/>
      <c r="O385" s="48"/>
      <c r="P385" s="48"/>
      <c r="Q385" s="48"/>
      <c r="R385" s="48"/>
      <c r="S385" s="528"/>
      <c r="T385" s="528"/>
      <c r="U385" s="382"/>
      <c r="V385" s="382"/>
      <c r="W385" s="382"/>
      <c r="X385" s="528"/>
      <c r="Y385" s="529"/>
      <c r="Z385" s="528"/>
      <c r="AA385" s="48"/>
      <c r="AB385" s="530"/>
      <c r="AC385" s="48"/>
      <c r="AD385" s="48"/>
      <c r="AE385" s="48"/>
      <c r="AF385" s="48"/>
    </row>
    <row r="386" spans="1:32" x14ac:dyDescent="0.2">
      <c r="A386" s="48"/>
      <c r="B386" s="48"/>
      <c r="C386" s="48"/>
      <c r="D386" s="48"/>
      <c r="E386" s="48"/>
      <c r="F386" s="48"/>
      <c r="G386" s="48"/>
      <c r="H386" s="48"/>
      <c r="I386" s="48"/>
      <c r="J386" s="48"/>
      <c r="K386" s="48"/>
      <c r="L386" s="48"/>
      <c r="M386" s="48"/>
      <c r="N386" s="48"/>
      <c r="O386" s="48"/>
      <c r="P386" s="48"/>
      <c r="Q386" s="48"/>
      <c r="R386" s="48"/>
      <c r="S386" s="528"/>
      <c r="T386" s="528"/>
      <c r="U386" s="382"/>
      <c r="V386" s="382"/>
      <c r="W386" s="382"/>
      <c r="X386" s="528"/>
      <c r="Y386" s="529"/>
      <c r="Z386" s="528"/>
      <c r="AA386" s="48"/>
      <c r="AB386" s="530"/>
      <c r="AC386" s="48"/>
      <c r="AD386" s="48"/>
      <c r="AE386" s="48"/>
      <c r="AF386" s="48"/>
    </row>
    <row r="387" spans="1:32" x14ac:dyDescent="0.2">
      <c r="A387" s="48"/>
      <c r="B387" s="48"/>
      <c r="C387" s="48"/>
      <c r="D387" s="48"/>
      <c r="E387" s="48"/>
      <c r="F387" s="48"/>
      <c r="G387" s="48"/>
      <c r="H387" s="48"/>
      <c r="I387" s="48"/>
      <c r="J387" s="48"/>
      <c r="K387" s="48"/>
      <c r="L387" s="48"/>
      <c r="M387" s="48"/>
      <c r="N387" s="48"/>
      <c r="O387" s="48"/>
      <c r="P387" s="48"/>
      <c r="Q387" s="48"/>
      <c r="R387" s="48"/>
      <c r="S387" s="528"/>
      <c r="T387" s="528"/>
      <c r="U387" s="382"/>
      <c r="V387" s="382"/>
      <c r="W387" s="382"/>
      <c r="X387" s="528"/>
      <c r="Y387" s="529"/>
      <c r="Z387" s="528"/>
      <c r="AA387" s="48"/>
      <c r="AB387" s="530"/>
      <c r="AC387" s="48"/>
      <c r="AD387" s="48"/>
      <c r="AE387" s="48"/>
      <c r="AF387" s="48"/>
    </row>
    <row r="388" spans="1:32" x14ac:dyDescent="0.2">
      <c r="A388" s="48"/>
      <c r="B388" s="48"/>
      <c r="C388" s="48"/>
      <c r="D388" s="48"/>
      <c r="E388" s="48"/>
      <c r="F388" s="48"/>
      <c r="G388" s="48"/>
      <c r="H388" s="48"/>
      <c r="I388" s="48"/>
      <c r="J388" s="48"/>
      <c r="K388" s="48"/>
      <c r="L388" s="48"/>
      <c r="M388" s="48"/>
      <c r="N388" s="48"/>
      <c r="O388" s="48"/>
      <c r="P388" s="48"/>
      <c r="Q388" s="48"/>
      <c r="R388" s="48"/>
      <c r="S388" s="528"/>
      <c r="T388" s="528"/>
      <c r="U388" s="382"/>
      <c r="V388" s="382"/>
      <c r="W388" s="382"/>
      <c r="X388" s="528"/>
      <c r="Y388" s="529"/>
      <c r="Z388" s="528"/>
      <c r="AA388" s="48"/>
      <c r="AB388" s="530"/>
      <c r="AC388" s="48"/>
      <c r="AD388" s="48"/>
      <c r="AE388" s="48"/>
      <c r="AF388" s="48"/>
    </row>
    <row r="389" spans="1:32" x14ac:dyDescent="0.2">
      <c r="A389" s="48"/>
      <c r="B389" s="48"/>
      <c r="C389" s="48"/>
      <c r="D389" s="48"/>
      <c r="E389" s="48"/>
      <c r="F389" s="48"/>
      <c r="G389" s="48"/>
      <c r="H389" s="48"/>
      <c r="I389" s="48"/>
      <c r="J389" s="48"/>
      <c r="K389" s="48"/>
      <c r="L389" s="48"/>
      <c r="M389" s="48"/>
      <c r="N389" s="48"/>
      <c r="O389" s="48"/>
      <c r="P389" s="48"/>
      <c r="Q389" s="48"/>
      <c r="R389" s="48"/>
      <c r="S389" s="528"/>
      <c r="T389" s="528"/>
      <c r="U389" s="382"/>
      <c r="V389" s="382"/>
      <c r="W389" s="382"/>
      <c r="X389" s="528"/>
      <c r="Y389" s="529"/>
      <c r="Z389" s="528"/>
      <c r="AA389" s="48"/>
      <c r="AB389" s="530"/>
      <c r="AC389" s="48"/>
      <c r="AD389" s="48"/>
      <c r="AE389" s="48"/>
      <c r="AF389" s="48"/>
    </row>
    <row r="390" spans="1:32" x14ac:dyDescent="0.2">
      <c r="A390" s="48"/>
      <c r="B390" s="48"/>
      <c r="C390" s="48"/>
      <c r="D390" s="48"/>
      <c r="E390" s="48"/>
      <c r="F390" s="48"/>
      <c r="G390" s="48"/>
      <c r="H390" s="48"/>
      <c r="I390" s="48"/>
      <c r="J390" s="48"/>
      <c r="K390" s="48"/>
      <c r="L390" s="48"/>
      <c r="M390" s="48"/>
      <c r="N390" s="48"/>
      <c r="O390" s="48"/>
      <c r="P390" s="48"/>
      <c r="Q390" s="48"/>
      <c r="R390" s="48"/>
      <c r="S390" s="528"/>
      <c r="T390" s="528"/>
      <c r="U390" s="382"/>
      <c r="V390" s="382"/>
      <c r="W390" s="382"/>
      <c r="X390" s="528"/>
      <c r="Y390" s="529"/>
      <c r="Z390" s="528"/>
      <c r="AA390" s="48"/>
      <c r="AB390" s="530"/>
      <c r="AC390" s="48"/>
      <c r="AD390" s="48"/>
      <c r="AE390" s="48"/>
      <c r="AF390" s="48"/>
    </row>
  </sheetData>
  <sheetProtection algorithmName="SHA-512" hashValue="rdJke48hC8jqCoDKe4/WLRomIzZ7cuKYMQLGTVPb9GKtTSW5fSXxVWxN44vnUdXcb3a9BXK+KoxKQ84qhC/coQ==" saltValue="cUI8pU0PbEz6hnnh2lRMMg==" spinCount="100000" sheet="1" objects="1" scenarios="1"/>
  <mergeCells count="34">
    <mergeCell ref="X30:Z30"/>
    <mergeCell ref="D18:S18"/>
    <mergeCell ref="D23:D24"/>
    <mergeCell ref="E23:E24"/>
    <mergeCell ref="M23:M24"/>
    <mergeCell ref="Q23:Q24"/>
    <mergeCell ref="R23:R24"/>
    <mergeCell ref="D16:E16"/>
    <mergeCell ref="E15:S15"/>
    <mergeCell ref="D5:D14"/>
    <mergeCell ref="E5:E11"/>
    <mergeCell ref="E12:E14"/>
    <mergeCell ref="F7:H11"/>
    <mergeCell ref="I7:S11"/>
    <mergeCell ref="F16:S16"/>
    <mergeCell ref="F12:N12"/>
    <mergeCell ref="F13:N14"/>
    <mergeCell ref="O12:S14"/>
    <mergeCell ref="Y36:Z36"/>
    <mergeCell ref="Y37:Z37"/>
    <mergeCell ref="Y38:Z38"/>
    <mergeCell ref="X6:AC7"/>
    <mergeCell ref="F27:G27"/>
    <mergeCell ref="H27:I27"/>
    <mergeCell ref="O23:O24"/>
    <mergeCell ref="P23:P24"/>
    <mergeCell ref="N23:N24"/>
    <mergeCell ref="K23:K24"/>
    <mergeCell ref="L23:L24"/>
    <mergeCell ref="F23:G23"/>
    <mergeCell ref="H23:I23"/>
    <mergeCell ref="F5:H6"/>
    <mergeCell ref="I5:S6"/>
    <mergeCell ref="J23:J24"/>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8"/>
  <sheetViews>
    <sheetView zoomScaleNormal="100" workbookViewId="0">
      <pane xSplit="5" ySplit="7" topLeftCell="K8" activePane="bottomRight" state="frozen"/>
      <selection pane="topRight" activeCell="F1" sqref="F1"/>
      <selection pane="bottomLeft" activeCell="A8" sqref="A8"/>
      <selection pane="bottomRight" activeCell="N14" sqref="N14"/>
    </sheetView>
  </sheetViews>
  <sheetFormatPr defaultColWidth="9" defaultRowHeight="13.2" x14ac:dyDescent="0.2"/>
  <cols>
    <col min="1" max="1" width="3.77734375" style="90" customWidth="1"/>
    <col min="2" max="2" width="6" style="176" bestFit="1" customWidth="1"/>
    <col min="3" max="3" width="7.21875" style="90" customWidth="1"/>
    <col min="4" max="5" width="7.33203125" style="177" customWidth="1"/>
    <col min="6" max="7" width="6.6640625" style="178" customWidth="1"/>
    <col min="8" max="8" width="14.33203125" style="178" customWidth="1"/>
    <col min="9" max="9" width="5.21875" style="178" customWidth="1"/>
    <col min="10" max="10" width="5.21875" style="179" customWidth="1"/>
    <col min="11" max="11" width="3.109375" style="179" customWidth="1"/>
    <col min="12" max="13" width="5" style="179" bestFit="1" customWidth="1"/>
    <col min="14" max="14" width="11.33203125" style="178" customWidth="1"/>
    <col min="15" max="16" width="6.88671875" style="179" customWidth="1"/>
    <col min="17" max="17" width="13.109375" style="180" customWidth="1"/>
    <col min="18" max="18" width="10" style="181" bestFit="1" customWidth="1"/>
    <col min="19" max="19" width="9.77734375" style="182" customWidth="1"/>
    <col min="20" max="20" width="5.21875" style="176" hidden="1" customWidth="1"/>
    <col min="21" max="21" width="4.21875" style="176" hidden="1" customWidth="1"/>
    <col min="22" max="22" width="13.109375" style="180" customWidth="1"/>
    <col min="23" max="23" width="10.21875" style="181" customWidth="1"/>
    <col min="24" max="24" width="9.77734375" style="182" customWidth="1"/>
    <col min="25" max="25" width="5.44140625" style="176" hidden="1" customWidth="1"/>
    <col min="26" max="26" width="4.21875" style="176" hidden="1" customWidth="1"/>
    <col min="27" max="27" width="13.109375" style="180" customWidth="1"/>
    <col min="28" max="28" width="10.21875" style="181" bestFit="1" customWidth="1"/>
    <col min="29" max="29" width="9.77734375" style="182" customWidth="1"/>
    <col min="30" max="30" width="5.44140625" style="176" hidden="1" customWidth="1"/>
    <col min="31" max="31" width="4.21875" style="176" hidden="1" customWidth="1"/>
    <col min="32" max="32" width="18" style="180" hidden="1" customWidth="1"/>
    <col min="33" max="33" width="11.109375" style="182" hidden="1" customWidth="1"/>
    <col min="34" max="34" width="7.44140625" style="182" hidden="1" customWidth="1"/>
    <col min="35" max="35" width="4.6640625" style="176" hidden="1" customWidth="1"/>
    <col min="36" max="36" width="3.77734375" style="176" hidden="1" customWidth="1"/>
    <col min="37" max="37" width="15" style="180" hidden="1" customWidth="1"/>
    <col min="38" max="38" width="9.44140625" style="181" hidden="1" customWidth="1"/>
    <col min="39" max="39" width="13.88671875" style="205" hidden="1" customWidth="1"/>
    <col min="40" max="40" width="4.6640625" style="206" hidden="1" customWidth="1"/>
    <col min="41" max="41" width="3.77734375" style="206" hidden="1" customWidth="1"/>
    <col min="42" max="52" width="0.33203125" style="203" customWidth="1"/>
    <col min="53" max="53" width="0.33203125" style="195" customWidth="1"/>
    <col min="54" max="65" width="0.44140625" style="525" customWidth="1"/>
    <col min="66" max="66" width="0.44140625" style="524" customWidth="1"/>
    <col min="67" max="67" width="0.44140625" style="523" customWidth="1"/>
    <col min="68" max="68" width="3.44140625" style="206" customWidth="1"/>
    <col min="69" max="69" width="2.109375" style="203" customWidth="1"/>
    <col min="70" max="70" width="2.6640625" style="203" customWidth="1"/>
    <col min="71" max="73" width="3.6640625" style="203" bestFit="1" customWidth="1"/>
    <col min="74" max="74" width="6.88671875" style="203" bestFit="1" customWidth="1"/>
    <col min="75" max="80" width="4.77734375" style="203" customWidth="1"/>
    <col min="81" max="82" width="4.21875" style="203" customWidth="1"/>
    <col min="83" max="90" width="3.109375" style="203" customWidth="1"/>
    <col min="91" max="105" width="3.109375" style="315" customWidth="1"/>
    <col min="106" max="107" width="3.6640625" style="315" bestFit="1" customWidth="1"/>
    <col min="108" max="108" width="17.21875" style="315" bestFit="1" customWidth="1"/>
    <col min="109" max="109" width="3.6640625" style="315" bestFit="1" customWidth="1"/>
    <col min="110" max="110" width="9" style="315"/>
    <col min="111" max="16384" width="9" style="90"/>
  </cols>
  <sheetData>
    <row r="1" spans="1:110" s="432" customFormat="1" ht="9.15" customHeight="1" thickBot="1" x14ac:dyDescent="0.25">
      <c r="B1" s="176"/>
      <c r="D1" s="176"/>
      <c r="F1" s="176"/>
      <c r="H1" s="176"/>
      <c r="J1" s="176"/>
      <c r="L1" s="176"/>
      <c r="N1" s="176"/>
      <c r="P1" s="176"/>
      <c r="R1" s="176"/>
      <c r="T1" s="176"/>
      <c r="V1" s="176"/>
      <c r="X1" s="176"/>
      <c r="Z1" s="176"/>
      <c r="AB1" s="176"/>
      <c r="AE1" s="176"/>
      <c r="AH1" s="176"/>
      <c r="AK1" s="176"/>
      <c r="AN1" s="176"/>
      <c r="AQ1" s="176"/>
      <c r="AT1" s="176"/>
      <c r="AW1" s="176"/>
      <c r="AZ1" s="176"/>
      <c r="BB1" s="522"/>
      <c r="BC1" s="523"/>
      <c r="BD1" s="522"/>
      <c r="BE1" s="522"/>
      <c r="BF1" s="523"/>
      <c r="BG1" s="522"/>
      <c r="BH1" s="522"/>
      <c r="BI1" s="523"/>
      <c r="BJ1" s="522"/>
      <c r="BK1" s="522"/>
      <c r="BL1" s="523"/>
      <c r="BM1" s="522"/>
      <c r="BN1" s="522"/>
      <c r="BO1" s="523"/>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433"/>
      <c r="CN1" s="433"/>
      <c r="CO1" s="433"/>
      <c r="CP1" s="433"/>
      <c r="CQ1" s="433"/>
      <c r="CR1" s="433"/>
      <c r="CS1" s="433"/>
      <c r="CT1" s="433"/>
      <c r="CU1" s="433"/>
      <c r="CV1" s="433"/>
      <c r="CW1" s="433"/>
      <c r="CX1" s="433"/>
      <c r="CY1" s="433"/>
      <c r="CZ1" s="433"/>
      <c r="DA1" s="433"/>
      <c r="DB1" s="433"/>
      <c r="DC1" s="433"/>
      <c r="DD1" s="433"/>
      <c r="DE1" s="433"/>
      <c r="DF1" s="433"/>
    </row>
    <row r="2" spans="1:110" ht="32.25" customHeight="1" thickBot="1" x14ac:dyDescent="0.25">
      <c r="B2" s="677" t="s">
        <v>558</v>
      </c>
      <c r="C2" s="678"/>
      <c r="D2" s="678"/>
      <c r="E2" s="678"/>
      <c r="F2" s="678"/>
      <c r="G2" s="678"/>
      <c r="H2" s="678"/>
      <c r="I2" s="678"/>
      <c r="J2" s="678"/>
      <c r="K2" s="678"/>
      <c r="L2" s="678"/>
      <c r="M2" s="678"/>
      <c r="N2" s="678"/>
      <c r="O2" s="678"/>
      <c r="P2" s="679"/>
      <c r="Q2" s="689" t="str">
        <f>IF('大会申込一覧表(印刷して提出)'!P6="","",("一覧表略称名　：　"&amp;IF('大会申込一覧表(印刷して提出)'!P6="","",'大会申込一覧表(印刷して提出)'!P6)))</f>
        <v/>
      </c>
      <c r="R2" s="690"/>
      <c r="S2" s="383"/>
      <c r="T2" s="207"/>
      <c r="U2" s="90"/>
      <c r="V2" s="460" t="str">
        <f>IF($S$2="","",(VLOOKUP($S$2,データ!$W$2:$X$151,2,FALSE)))</f>
        <v/>
      </c>
      <c r="W2" s="210"/>
      <c r="X2" s="209"/>
      <c r="Y2" s="212"/>
      <c r="Z2" s="209"/>
      <c r="AA2" s="209"/>
      <c r="AB2" s="209"/>
      <c r="AC2" s="209"/>
      <c r="AD2" s="209"/>
      <c r="AE2" s="209"/>
      <c r="AF2" s="209"/>
      <c r="AG2" s="209"/>
      <c r="AH2" s="208"/>
      <c r="AI2" s="208"/>
      <c r="AJ2" s="89"/>
      <c r="AK2" s="89"/>
      <c r="AL2" s="89"/>
      <c r="AM2" s="204"/>
      <c r="AN2" s="204"/>
      <c r="AO2" s="204"/>
      <c r="AP2" s="204"/>
      <c r="AQ2" s="204"/>
      <c r="AR2" s="204"/>
      <c r="AS2" s="204"/>
      <c r="BA2" s="203"/>
      <c r="BB2" s="524"/>
      <c r="BC2" s="524"/>
      <c r="BD2" s="524"/>
      <c r="BE2" s="524"/>
      <c r="BF2" s="524"/>
      <c r="BG2" s="524"/>
      <c r="BH2" s="524"/>
      <c r="BI2" s="524"/>
      <c r="BJ2" s="524"/>
      <c r="BK2" s="524"/>
      <c r="BL2" s="524"/>
      <c r="BM2" s="524"/>
    </row>
    <row r="3" spans="1:110" ht="32.25" customHeight="1" thickBot="1" x14ac:dyDescent="0.25">
      <c r="B3" s="680"/>
      <c r="C3" s="681"/>
      <c r="D3" s="681"/>
      <c r="E3" s="681"/>
      <c r="F3" s="681"/>
      <c r="G3" s="681"/>
      <c r="H3" s="681"/>
      <c r="I3" s="681"/>
      <c r="J3" s="681"/>
      <c r="K3" s="681"/>
      <c r="L3" s="681"/>
      <c r="M3" s="681"/>
      <c r="N3" s="681"/>
      <c r="O3" s="681"/>
      <c r="P3" s="681"/>
      <c r="Q3" s="707" t="s">
        <v>533</v>
      </c>
      <c r="R3" s="708"/>
      <c r="S3" s="708"/>
      <c r="T3" s="708"/>
      <c r="U3" s="708"/>
      <c r="V3" s="708"/>
      <c r="W3" s="708"/>
      <c r="X3" s="708"/>
      <c r="Y3" s="708"/>
      <c r="Z3" s="708"/>
      <c r="AA3" s="708"/>
      <c r="AB3" s="708"/>
      <c r="AC3" s="708"/>
      <c r="AD3" s="709"/>
      <c r="AE3" s="210"/>
      <c r="AF3" s="210"/>
      <c r="AG3" s="210"/>
      <c r="AH3" s="208"/>
      <c r="AI3" s="208"/>
      <c r="AJ3" s="89"/>
      <c r="AK3" s="89"/>
      <c r="AL3" s="89"/>
      <c r="AM3" s="204"/>
      <c r="AN3" s="204"/>
      <c r="AO3" s="204"/>
      <c r="AQ3" s="211"/>
      <c r="AR3" s="211"/>
      <c r="AS3" s="211"/>
      <c r="AT3" s="211"/>
      <c r="AU3" s="211"/>
      <c r="AV3" s="211"/>
      <c r="BA3" s="203"/>
      <c r="BB3" s="524"/>
      <c r="BC3" s="524"/>
      <c r="BD3" s="524"/>
      <c r="BE3" s="524"/>
      <c r="BF3" s="524"/>
      <c r="BG3" s="524"/>
      <c r="BH3" s="524"/>
      <c r="BI3" s="524"/>
      <c r="BJ3" s="524"/>
      <c r="BK3" s="524"/>
      <c r="BL3" s="524"/>
      <c r="BM3" s="524"/>
    </row>
    <row r="4" spans="1:110" ht="18" customHeight="1" x14ac:dyDescent="0.2">
      <c r="B4" s="669" t="s">
        <v>65</v>
      </c>
      <c r="C4" s="682" t="s">
        <v>373</v>
      </c>
      <c r="D4" s="605" t="s">
        <v>67</v>
      </c>
      <c r="E4" s="606"/>
      <c r="F4" s="605" t="s">
        <v>68</v>
      </c>
      <c r="G4" s="606"/>
      <c r="H4" s="619" t="s">
        <v>69</v>
      </c>
      <c r="I4" s="601" t="s">
        <v>308</v>
      </c>
      <c r="J4" s="601" t="s">
        <v>309</v>
      </c>
      <c r="K4" s="601" t="s">
        <v>307</v>
      </c>
      <c r="L4" s="601" t="s">
        <v>310</v>
      </c>
      <c r="M4" s="601" t="s">
        <v>311</v>
      </c>
      <c r="N4" s="603" t="s">
        <v>71</v>
      </c>
      <c r="O4" s="673" t="s">
        <v>312</v>
      </c>
      <c r="P4" s="675" t="s">
        <v>362</v>
      </c>
      <c r="Q4" s="458" t="s">
        <v>471</v>
      </c>
      <c r="R4" s="699" t="s">
        <v>73</v>
      </c>
      <c r="S4" s="701" t="s">
        <v>303</v>
      </c>
      <c r="T4" s="691" t="s">
        <v>74</v>
      </c>
      <c r="U4" s="693" t="s">
        <v>75</v>
      </c>
      <c r="V4" s="459" t="s">
        <v>472</v>
      </c>
      <c r="W4" s="683" t="s">
        <v>73</v>
      </c>
      <c r="X4" s="703" t="s">
        <v>303</v>
      </c>
      <c r="Y4" s="695" t="s">
        <v>74</v>
      </c>
      <c r="Z4" s="697" t="s">
        <v>75</v>
      </c>
      <c r="AA4" s="712" t="s">
        <v>492</v>
      </c>
      <c r="AB4" s="685" t="s">
        <v>73</v>
      </c>
      <c r="AC4" s="705" t="s">
        <v>303</v>
      </c>
      <c r="AD4" s="720" t="s">
        <v>317</v>
      </c>
      <c r="AE4" s="722" t="s">
        <v>75</v>
      </c>
      <c r="AF4" s="724" t="s">
        <v>363</v>
      </c>
      <c r="AG4" s="687" t="s">
        <v>73</v>
      </c>
      <c r="AH4" s="91"/>
      <c r="AI4" s="726" t="s">
        <v>74</v>
      </c>
      <c r="AJ4" s="728" t="s">
        <v>75</v>
      </c>
      <c r="AK4" s="714" t="s">
        <v>76</v>
      </c>
      <c r="AL4" s="716" t="s">
        <v>73</v>
      </c>
      <c r="AM4" s="717"/>
      <c r="AN4" s="718" t="s">
        <v>74</v>
      </c>
      <c r="AO4" s="710" t="s">
        <v>75</v>
      </c>
      <c r="BG4" s="526"/>
    </row>
    <row r="5" spans="1:110" ht="18" customHeight="1" thickBot="1" x14ac:dyDescent="0.25">
      <c r="B5" s="670"/>
      <c r="C5" s="672"/>
      <c r="D5" s="584" t="s">
        <v>77</v>
      </c>
      <c r="E5" s="584" t="s">
        <v>78</v>
      </c>
      <c r="F5" s="584" t="s">
        <v>79</v>
      </c>
      <c r="G5" s="584" t="s">
        <v>80</v>
      </c>
      <c r="H5" s="620"/>
      <c r="I5" s="602"/>
      <c r="J5" s="602"/>
      <c r="K5" s="602"/>
      <c r="L5" s="602"/>
      <c r="M5" s="602"/>
      <c r="N5" s="604"/>
      <c r="O5" s="674"/>
      <c r="P5" s="676"/>
      <c r="Q5" s="396" t="s">
        <v>316</v>
      </c>
      <c r="R5" s="700"/>
      <c r="S5" s="702"/>
      <c r="T5" s="692"/>
      <c r="U5" s="694"/>
      <c r="V5" s="390" t="s">
        <v>316</v>
      </c>
      <c r="W5" s="684"/>
      <c r="X5" s="704"/>
      <c r="Y5" s="696"/>
      <c r="Z5" s="698"/>
      <c r="AA5" s="713"/>
      <c r="AB5" s="686"/>
      <c r="AC5" s="706"/>
      <c r="AD5" s="721"/>
      <c r="AE5" s="723"/>
      <c r="AF5" s="725"/>
      <c r="AG5" s="688"/>
      <c r="AH5" s="92" t="s">
        <v>82</v>
      </c>
      <c r="AI5" s="727"/>
      <c r="AJ5" s="729"/>
      <c r="AK5" s="715"/>
      <c r="AL5" s="93" t="s">
        <v>81</v>
      </c>
      <c r="AM5" s="196" t="s">
        <v>82</v>
      </c>
      <c r="AN5" s="719"/>
      <c r="AO5" s="711"/>
    </row>
    <row r="6" spans="1:110" ht="23.4" customHeight="1" thickTop="1" x14ac:dyDescent="0.2">
      <c r="B6" s="56" t="s">
        <v>83</v>
      </c>
      <c r="C6" s="57">
        <v>12345</v>
      </c>
      <c r="D6" s="58" t="s">
        <v>85</v>
      </c>
      <c r="E6" s="58" t="s">
        <v>86</v>
      </c>
      <c r="F6" s="58" t="s">
        <v>366</v>
      </c>
      <c r="G6" s="59" t="s">
        <v>365</v>
      </c>
      <c r="H6" s="60" t="s">
        <v>456</v>
      </c>
      <c r="I6" s="61" t="s">
        <v>20</v>
      </c>
      <c r="J6" s="62" t="s">
        <v>91</v>
      </c>
      <c r="K6" s="63" t="s">
        <v>369</v>
      </c>
      <c r="L6" s="64" t="s">
        <v>368</v>
      </c>
      <c r="M6" s="64" t="s">
        <v>457</v>
      </c>
      <c r="N6" s="64" t="s">
        <v>458</v>
      </c>
      <c r="O6" s="65" t="s">
        <v>29</v>
      </c>
      <c r="P6" s="66" t="s">
        <v>459</v>
      </c>
      <c r="Q6" s="94" t="s">
        <v>460</v>
      </c>
      <c r="R6" s="449" t="s">
        <v>461</v>
      </c>
      <c r="S6" s="244" t="s">
        <v>522</v>
      </c>
      <c r="T6" s="173" t="s">
        <v>96</v>
      </c>
      <c r="U6" s="96" t="s">
        <v>96</v>
      </c>
      <c r="V6" s="94" t="s">
        <v>396</v>
      </c>
      <c r="W6" s="449" t="s">
        <v>517</v>
      </c>
      <c r="X6" s="244" t="s">
        <v>518</v>
      </c>
      <c r="Y6" s="173" t="s">
        <v>164</v>
      </c>
      <c r="Z6" s="96" t="s">
        <v>98</v>
      </c>
      <c r="AA6" s="94" t="s">
        <v>395</v>
      </c>
      <c r="AB6" s="449" t="s">
        <v>515</v>
      </c>
      <c r="AC6" s="244" t="s">
        <v>99</v>
      </c>
      <c r="AD6" s="213" t="s">
        <v>328</v>
      </c>
      <c r="AE6" s="213" t="s">
        <v>96</v>
      </c>
      <c r="AF6" s="94" t="s">
        <v>15</v>
      </c>
      <c r="AG6" s="95" t="s">
        <v>263</v>
      </c>
      <c r="AH6" s="97" t="s">
        <v>99</v>
      </c>
      <c r="AI6" s="98" t="s">
        <v>100</v>
      </c>
      <c r="AJ6" s="99" t="s">
        <v>96</v>
      </c>
      <c r="AK6" s="100" t="s">
        <v>101</v>
      </c>
      <c r="AL6" s="101" t="s">
        <v>102</v>
      </c>
      <c r="AM6" s="197" t="s">
        <v>97</v>
      </c>
      <c r="AN6" s="198"/>
      <c r="AO6" s="199" t="s">
        <v>96</v>
      </c>
      <c r="BB6" s="525" t="s">
        <v>477</v>
      </c>
      <c r="BG6" s="525" t="s">
        <v>478</v>
      </c>
      <c r="BL6" s="525" t="s">
        <v>511</v>
      </c>
      <c r="BT6" s="253"/>
      <c r="BU6" s="253"/>
      <c r="BV6" s="253"/>
      <c r="BW6" s="253"/>
      <c r="BX6" s="253"/>
      <c r="BY6" s="253"/>
      <c r="BZ6" s="253"/>
      <c r="CA6" s="253"/>
      <c r="CB6" s="253"/>
    </row>
    <row r="7" spans="1:110" ht="23.4" customHeight="1" thickBot="1" x14ac:dyDescent="0.25">
      <c r="A7" s="545" t="s">
        <v>549</v>
      </c>
      <c r="B7" s="67" t="s">
        <v>83</v>
      </c>
      <c r="C7" s="68">
        <v>11223</v>
      </c>
      <c r="D7" s="69" t="s">
        <v>103</v>
      </c>
      <c r="E7" s="69" t="s">
        <v>104</v>
      </c>
      <c r="F7" s="69" t="s">
        <v>364</v>
      </c>
      <c r="G7" s="70" t="s">
        <v>462</v>
      </c>
      <c r="H7" s="71" t="s">
        <v>463</v>
      </c>
      <c r="I7" s="72" t="s">
        <v>20</v>
      </c>
      <c r="J7" s="73" t="s">
        <v>109</v>
      </c>
      <c r="K7" s="74" t="s">
        <v>367</v>
      </c>
      <c r="L7" s="75" t="s">
        <v>370</v>
      </c>
      <c r="M7" s="75" t="s">
        <v>464</v>
      </c>
      <c r="N7" s="75" t="s">
        <v>458</v>
      </c>
      <c r="O7" s="74" t="s">
        <v>29</v>
      </c>
      <c r="P7" s="76" t="s">
        <v>459</v>
      </c>
      <c r="Q7" s="102" t="s">
        <v>465</v>
      </c>
      <c r="R7" s="450" t="s">
        <v>466</v>
      </c>
      <c r="S7" s="245" t="s">
        <v>467</v>
      </c>
      <c r="T7" s="174"/>
      <c r="U7" s="104"/>
      <c r="V7" s="102" t="s">
        <v>519</v>
      </c>
      <c r="W7" s="450" t="s">
        <v>520</v>
      </c>
      <c r="X7" s="245" t="s">
        <v>521</v>
      </c>
      <c r="Y7" s="397" t="s">
        <v>327</v>
      </c>
      <c r="Z7" s="104"/>
      <c r="AA7" s="102" t="s">
        <v>432</v>
      </c>
      <c r="AB7" s="450" t="s">
        <v>516</v>
      </c>
      <c r="AC7" s="245" t="s">
        <v>113</v>
      </c>
      <c r="AD7" s="214" t="s">
        <v>329</v>
      </c>
      <c r="AE7" s="214"/>
      <c r="AF7" s="102" t="s">
        <v>16</v>
      </c>
      <c r="AG7" s="103" t="s">
        <v>262</v>
      </c>
      <c r="AH7" s="105"/>
      <c r="AI7" s="106"/>
      <c r="AJ7" s="107"/>
      <c r="AK7" s="108" t="s">
        <v>114</v>
      </c>
      <c r="AL7" s="109" t="s">
        <v>115</v>
      </c>
      <c r="AM7" s="200"/>
      <c r="AN7" s="201"/>
      <c r="AO7" s="202"/>
      <c r="BT7" s="254"/>
      <c r="BU7" s="255"/>
      <c r="BV7" s="255"/>
      <c r="BW7" s="255"/>
      <c r="BX7" s="255"/>
      <c r="BY7" s="255"/>
      <c r="BZ7" s="255"/>
      <c r="CA7" s="255"/>
      <c r="CB7" s="255"/>
    </row>
    <row r="8" spans="1:110" ht="23.4" customHeight="1" x14ac:dyDescent="0.2">
      <c r="A8" s="546">
        <v>1</v>
      </c>
      <c r="B8" s="391" t="str">
        <f>IF(D8="","",1)</f>
        <v/>
      </c>
      <c r="C8" s="23"/>
      <c r="D8" s="264"/>
      <c r="E8" s="264"/>
      <c r="F8" s="264"/>
      <c r="G8" s="265"/>
      <c r="H8" s="259"/>
      <c r="I8" s="434" t="str">
        <f>IF(D8="","","中学")</f>
        <v/>
      </c>
      <c r="J8" s="24"/>
      <c r="K8" s="25"/>
      <c r="L8" s="25"/>
      <c r="M8" s="25"/>
      <c r="N8" s="384"/>
      <c r="O8" s="439" t="str">
        <f>IF(D8="","","千　葉")</f>
        <v/>
      </c>
      <c r="P8" s="41" t="str">
        <f>IF(D8="","","JPN")</f>
        <v/>
      </c>
      <c r="Q8" s="238"/>
      <c r="R8" s="444"/>
      <c r="S8" s="246"/>
      <c r="T8" s="164"/>
      <c r="U8" s="26"/>
      <c r="V8" s="226"/>
      <c r="W8" s="547"/>
      <c r="X8" s="548"/>
      <c r="Y8" s="398"/>
      <c r="Z8" s="26"/>
      <c r="AA8" s="230"/>
      <c r="AB8" s="549"/>
      <c r="AC8" s="550"/>
      <c r="AD8" s="452" t="str">
        <f>IF(AA8="","","A")</f>
        <v/>
      </c>
      <c r="AE8" s="316"/>
      <c r="AF8" s="317"/>
      <c r="AG8" s="318"/>
      <c r="AH8" s="319"/>
      <c r="AI8" s="320"/>
      <c r="AJ8" s="321"/>
      <c r="AK8" s="322"/>
      <c r="AL8" s="323"/>
      <c r="AM8" s="324"/>
      <c r="AN8" s="325"/>
      <c r="AO8" s="326"/>
      <c r="BB8" s="526" t="str">
        <f>IF($I8="","","_1")</f>
        <v/>
      </c>
      <c r="BC8" s="526" t="str">
        <f>IF($J8="男","M",(IF($J8="女","F","")))</f>
        <v/>
      </c>
      <c r="BD8" s="526" t="str">
        <f>IF($K8="","",$K8)</f>
        <v/>
      </c>
      <c r="BE8" s="526" t="str">
        <f>BB8&amp;BC8&amp;BD8</f>
        <v/>
      </c>
      <c r="BF8" s="526"/>
      <c r="BG8" s="526" t="str">
        <f>IF($I8="","","_2")</f>
        <v/>
      </c>
      <c r="BH8" s="526" t="str">
        <f>IF($J8="男","M",(IF($J8="女","F","")))</f>
        <v/>
      </c>
      <c r="BI8" s="526" t="str">
        <f>IF($K8="","",$K8)</f>
        <v/>
      </c>
      <c r="BJ8" s="526" t="str">
        <f>BG8&amp;BH8&amp;BI8</f>
        <v/>
      </c>
      <c r="BK8" s="526"/>
      <c r="BL8" s="527" t="str">
        <f>IF($J8="男","M",(IF($J8="女","F","")))</f>
        <v/>
      </c>
      <c r="BM8" s="527" t="str">
        <f>IF($J8="","","Ｒ")</f>
        <v/>
      </c>
      <c r="BN8" s="525" t="str">
        <f>BL8&amp;BM8</f>
        <v/>
      </c>
      <c r="BO8" s="526"/>
      <c r="BT8" s="255"/>
      <c r="BU8" s="255"/>
      <c r="BV8" s="255"/>
      <c r="BW8" s="255"/>
      <c r="BX8" s="255"/>
      <c r="BY8" s="255"/>
      <c r="BZ8" s="255"/>
      <c r="CA8" s="255"/>
      <c r="CB8" s="255"/>
    </row>
    <row r="9" spans="1:110" ht="23.4" customHeight="1" x14ac:dyDescent="0.2">
      <c r="A9" s="546">
        <v>2</v>
      </c>
      <c r="B9" s="392" t="str">
        <f>IF(D9&amp;E9="","",COUNT(B$8:B8)+1)</f>
        <v/>
      </c>
      <c r="C9" s="27"/>
      <c r="D9" s="266"/>
      <c r="E9" s="266"/>
      <c r="F9" s="266"/>
      <c r="G9" s="267"/>
      <c r="H9" s="260"/>
      <c r="I9" s="435" t="str">
        <f t="shared" ref="I9:I57" si="0">IF(D9="","","中学")</f>
        <v/>
      </c>
      <c r="J9" s="28"/>
      <c r="K9" s="29"/>
      <c r="L9" s="29"/>
      <c r="M9" s="29"/>
      <c r="N9" s="385"/>
      <c r="O9" s="440" t="str">
        <f t="shared" ref="O9:O57" si="1">IF(D9="","","千　葉")</f>
        <v/>
      </c>
      <c r="P9" s="42" t="str">
        <f t="shared" ref="P9:P57" si="2">IF(D9="","","JPN")</f>
        <v/>
      </c>
      <c r="Q9" s="239"/>
      <c r="R9" s="445"/>
      <c r="S9" s="247"/>
      <c r="T9" s="165"/>
      <c r="U9" s="31"/>
      <c r="V9" s="227"/>
      <c r="W9" s="551"/>
      <c r="X9" s="552"/>
      <c r="Y9" s="399"/>
      <c r="Z9" s="31"/>
      <c r="AA9" s="231"/>
      <c r="AB9" s="553"/>
      <c r="AC9" s="554"/>
      <c r="AD9" s="453" t="str">
        <f t="shared" ref="AD9:AD57" si="3">IF(AA9="","","A")</f>
        <v/>
      </c>
      <c r="AE9" s="327"/>
      <c r="AF9" s="328"/>
      <c r="AG9" s="329"/>
      <c r="AH9" s="330"/>
      <c r="AI9" s="331"/>
      <c r="AJ9" s="332"/>
      <c r="AK9" s="333"/>
      <c r="AL9" s="334"/>
      <c r="AM9" s="335"/>
      <c r="AN9" s="336"/>
      <c r="AO9" s="337"/>
      <c r="BB9" s="526" t="str">
        <f t="shared" ref="BB9:BB57" si="4">IF($I9="","","_1")</f>
        <v/>
      </c>
      <c r="BC9" s="526" t="str">
        <f t="shared" ref="BC9:BC57" si="5">IF($J9="男","M",(IF($J9="女","F","")))</f>
        <v/>
      </c>
      <c r="BD9" s="526" t="str">
        <f t="shared" ref="BD9:BD57" si="6">IF($K9="","",$K9)</f>
        <v/>
      </c>
      <c r="BE9" s="526" t="str">
        <f t="shared" ref="BE9:BE57" si="7">BB9&amp;BC9&amp;BD9</f>
        <v/>
      </c>
      <c r="BF9" s="526"/>
      <c r="BG9" s="526" t="str">
        <f t="shared" ref="BG9:BG57" si="8">IF($I9="","","_2")</f>
        <v/>
      </c>
      <c r="BH9" s="526" t="str">
        <f t="shared" ref="BH9:BH57" si="9">IF($J9="男","M",(IF($J9="女","F","")))</f>
        <v/>
      </c>
      <c r="BI9" s="526" t="str">
        <f t="shared" ref="BI9:BI57" si="10">IF($K9="","",$K9)</f>
        <v/>
      </c>
      <c r="BJ9" s="526" t="str">
        <f t="shared" ref="BJ9:BJ57" si="11">BG9&amp;BH9&amp;BI9</f>
        <v/>
      </c>
      <c r="BK9" s="526"/>
      <c r="BL9" s="527" t="str">
        <f t="shared" ref="BL9:BL57" si="12">IF($J9="男","M",(IF($J9="女","F","")))</f>
        <v/>
      </c>
      <c r="BM9" s="527" t="str">
        <f t="shared" ref="BM9:BM57" si="13">IF($J9="","","Ｒ")</f>
        <v/>
      </c>
      <c r="BN9" s="525" t="str">
        <f t="shared" ref="BN9:BN57" si="14">BL9&amp;BM9</f>
        <v/>
      </c>
      <c r="BO9" s="526"/>
      <c r="BT9" s="255"/>
      <c r="BU9" s="255"/>
      <c r="BV9" s="255"/>
      <c r="BW9" s="255"/>
      <c r="BX9" s="255"/>
      <c r="BY9" s="255"/>
      <c r="BZ9" s="255"/>
      <c r="CA9" s="255"/>
      <c r="CB9" s="255"/>
    </row>
    <row r="10" spans="1:110" ht="23.4" customHeight="1" x14ac:dyDescent="0.2">
      <c r="A10" s="546">
        <v>3</v>
      </c>
      <c r="B10" s="392" t="str">
        <f>IF(D10&amp;E10="","",COUNT(B$8:B9)+1)</f>
        <v/>
      </c>
      <c r="C10" s="27"/>
      <c r="D10" s="266"/>
      <c r="E10" s="266"/>
      <c r="F10" s="266"/>
      <c r="G10" s="267"/>
      <c r="H10" s="260"/>
      <c r="I10" s="435" t="str">
        <f t="shared" si="0"/>
        <v/>
      </c>
      <c r="J10" s="28"/>
      <c r="K10" s="29"/>
      <c r="L10" s="29"/>
      <c r="M10" s="29"/>
      <c r="N10" s="386"/>
      <c r="O10" s="440" t="str">
        <f t="shared" si="1"/>
        <v/>
      </c>
      <c r="P10" s="42" t="str">
        <f t="shared" si="2"/>
        <v/>
      </c>
      <c r="Q10" s="239"/>
      <c r="R10" s="445"/>
      <c r="S10" s="247"/>
      <c r="T10" s="165"/>
      <c r="U10" s="31"/>
      <c r="V10" s="227"/>
      <c r="W10" s="551"/>
      <c r="X10" s="552"/>
      <c r="Y10" s="400"/>
      <c r="Z10" s="31"/>
      <c r="AA10" s="231"/>
      <c r="AB10" s="553"/>
      <c r="AC10" s="554"/>
      <c r="AD10" s="453" t="str">
        <f t="shared" si="3"/>
        <v/>
      </c>
      <c r="AE10" s="327"/>
      <c r="AF10" s="328"/>
      <c r="AG10" s="329"/>
      <c r="AH10" s="330"/>
      <c r="AI10" s="338"/>
      <c r="AJ10" s="332"/>
      <c r="AK10" s="333"/>
      <c r="AL10" s="334"/>
      <c r="AM10" s="335"/>
      <c r="AN10" s="336"/>
      <c r="AO10" s="337"/>
      <c r="BB10" s="526" t="str">
        <f t="shared" si="4"/>
        <v/>
      </c>
      <c r="BC10" s="526" t="str">
        <f t="shared" si="5"/>
        <v/>
      </c>
      <c r="BD10" s="526" t="str">
        <f t="shared" si="6"/>
        <v/>
      </c>
      <c r="BE10" s="526" t="str">
        <f t="shared" si="7"/>
        <v/>
      </c>
      <c r="BF10" s="526"/>
      <c r="BG10" s="526" t="str">
        <f t="shared" si="8"/>
        <v/>
      </c>
      <c r="BH10" s="526" t="str">
        <f t="shared" si="9"/>
        <v/>
      </c>
      <c r="BI10" s="526" t="str">
        <f t="shared" si="10"/>
        <v/>
      </c>
      <c r="BJ10" s="526" t="str">
        <f t="shared" si="11"/>
        <v/>
      </c>
      <c r="BK10" s="526"/>
      <c r="BL10" s="527" t="str">
        <f t="shared" si="12"/>
        <v/>
      </c>
      <c r="BM10" s="527" t="str">
        <f t="shared" si="13"/>
        <v/>
      </c>
      <c r="BN10" s="525" t="str">
        <f t="shared" si="14"/>
        <v/>
      </c>
      <c r="BO10" s="526"/>
      <c r="BT10" s="255"/>
      <c r="BU10" s="255"/>
      <c r="BV10" s="255"/>
      <c r="BW10" s="255"/>
      <c r="BX10" s="255"/>
      <c r="BY10" s="255"/>
      <c r="BZ10" s="255"/>
      <c r="CA10" s="255"/>
      <c r="CB10" s="255"/>
    </row>
    <row r="11" spans="1:110" ht="23.4" customHeight="1" x14ac:dyDescent="0.2">
      <c r="A11" s="546">
        <v>4</v>
      </c>
      <c r="B11" s="392" t="str">
        <f>IF(D11&amp;E11="","",COUNT(B$8:B10)+1)</f>
        <v/>
      </c>
      <c r="C11" s="27"/>
      <c r="D11" s="266"/>
      <c r="E11" s="266"/>
      <c r="F11" s="266"/>
      <c r="G11" s="267"/>
      <c r="H11" s="260"/>
      <c r="I11" s="435" t="str">
        <f t="shared" si="0"/>
        <v/>
      </c>
      <c r="J11" s="28"/>
      <c r="K11" s="29"/>
      <c r="L11" s="29"/>
      <c r="M11" s="29"/>
      <c r="N11" s="385"/>
      <c r="O11" s="440" t="str">
        <f t="shared" si="1"/>
        <v/>
      </c>
      <c r="P11" s="42" t="str">
        <f t="shared" si="2"/>
        <v/>
      </c>
      <c r="Q11" s="239"/>
      <c r="R11" s="445"/>
      <c r="S11" s="247"/>
      <c r="T11" s="166"/>
      <c r="U11" s="31"/>
      <c r="V11" s="227"/>
      <c r="W11" s="551"/>
      <c r="X11" s="552"/>
      <c r="Y11" s="400"/>
      <c r="Z11" s="31"/>
      <c r="AA11" s="231"/>
      <c r="AB11" s="553"/>
      <c r="AC11" s="554"/>
      <c r="AD11" s="453" t="str">
        <f t="shared" si="3"/>
        <v/>
      </c>
      <c r="AE11" s="327"/>
      <c r="AF11" s="328"/>
      <c r="AG11" s="329"/>
      <c r="AH11" s="330"/>
      <c r="AI11" s="338"/>
      <c r="AJ11" s="332"/>
      <c r="AK11" s="333"/>
      <c r="AL11" s="334"/>
      <c r="AM11" s="335"/>
      <c r="AN11" s="336"/>
      <c r="AO11" s="337"/>
      <c r="BB11" s="526" t="str">
        <f t="shared" si="4"/>
        <v/>
      </c>
      <c r="BC11" s="526" t="str">
        <f t="shared" si="5"/>
        <v/>
      </c>
      <c r="BD11" s="526" t="str">
        <f t="shared" si="6"/>
        <v/>
      </c>
      <c r="BE11" s="526" t="str">
        <f t="shared" si="7"/>
        <v/>
      </c>
      <c r="BF11" s="526"/>
      <c r="BG11" s="526" t="str">
        <f t="shared" si="8"/>
        <v/>
      </c>
      <c r="BH11" s="526" t="str">
        <f t="shared" si="9"/>
        <v/>
      </c>
      <c r="BI11" s="526" t="str">
        <f t="shared" si="10"/>
        <v/>
      </c>
      <c r="BJ11" s="526" t="str">
        <f t="shared" si="11"/>
        <v/>
      </c>
      <c r="BK11" s="526"/>
      <c r="BL11" s="527" t="str">
        <f t="shared" si="12"/>
        <v/>
      </c>
      <c r="BM11" s="527" t="str">
        <f t="shared" si="13"/>
        <v/>
      </c>
      <c r="BN11" s="525" t="str">
        <f t="shared" si="14"/>
        <v/>
      </c>
      <c r="BO11" s="526"/>
      <c r="BT11" s="255"/>
      <c r="BU11" s="255"/>
      <c r="BV11" s="255"/>
      <c r="BW11" s="255"/>
      <c r="BX11" s="255"/>
      <c r="BY11" s="255"/>
      <c r="BZ11" s="255"/>
      <c r="CA11" s="255"/>
      <c r="CB11" s="255"/>
    </row>
    <row r="12" spans="1:110" ht="23.4" customHeight="1" x14ac:dyDescent="0.2">
      <c r="A12" s="546">
        <v>5</v>
      </c>
      <c r="B12" s="393" t="str">
        <f>IF(D12&amp;E12="","",COUNT(B$8:B11)+1)</f>
        <v/>
      </c>
      <c r="C12" s="32"/>
      <c r="D12" s="268"/>
      <c r="E12" s="268"/>
      <c r="F12" s="268"/>
      <c r="G12" s="269"/>
      <c r="H12" s="261"/>
      <c r="I12" s="436" t="str">
        <f t="shared" si="0"/>
        <v/>
      </c>
      <c r="J12" s="33"/>
      <c r="K12" s="34"/>
      <c r="L12" s="34"/>
      <c r="M12" s="34"/>
      <c r="N12" s="387"/>
      <c r="O12" s="441" t="str">
        <f t="shared" si="1"/>
        <v/>
      </c>
      <c r="P12" s="43" t="str">
        <f t="shared" si="2"/>
        <v/>
      </c>
      <c r="Q12" s="240"/>
      <c r="R12" s="446"/>
      <c r="S12" s="248"/>
      <c r="T12" s="167"/>
      <c r="U12" s="36"/>
      <c r="V12" s="228"/>
      <c r="W12" s="555"/>
      <c r="X12" s="556"/>
      <c r="Y12" s="401"/>
      <c r="Z12" s="36"/>
      <c r="AA12" s="232"/>
      <c r="AB12" s="557"/>
      <c r="AC12" s="558"/>
      <c r="AD12" s="454" t="str">
        <f t="shared" si="3"/>
        <v/>
      </c>
      <c r="AE12" s="339"/>
      <c r="AF12" s="340"/>
      <c r="AG12" s="341"/>
      <c r="AH12" s="342"/>
      <c r="AI12" s="343"/>
      <c r="AJ12" s="344"/>
      <c r="AK12" s="345"/>
      <c r="AL12" s="346"/>
      <c r="AM12" s="347"/>
      <c r="AN12" s="348"/>
      <c r="AO12" s="202"/>
      <c r="BB12" s="526" t="str">
        <f t="shared" si="4"/>
        <v/>
      </c>
      <c r="BC12" s="526" t="str">
        <f t="shared" si="5"/>
        <v/>
      </c>
      <c r="BD12" s="526" t="str">
        <f t="shared" si="6"/>
        <v/>
      </c>
      <c r="BE12" s="526" t="str">
        <f t="shared" si="7"/>
        <v/>
      </c>
      <c r="BF12" s="526"/>
      <c r="BG12" s="526" t="str">
        <f t="shared" si="8"/>
        <v/>
      </c>
      <c r="BH12" s="526" t="str">
        <f t="shared" si="9"/>
        <v/>
      </c>
      <c r="BI12" s="526" t="str">
        <f t="shared" si="10"/>
        <v/>
      </c>
      <c r="BJ12" s="526" t="str">
        <f t="shared" si="11"/>
        <v/>
      </c>
      <c r="BK12" s="526"/>
      <c r="BL12" s="527" t="str">
        <f t="shared" si="12"/>
        <v/>
      </c>
      <c r="BM12" s="527" t="str">
        <f t="shared" si="13"/>
        <v/>
      </c>
      <c r="BN12" s="525" t="str">
        <f t="shared" si="14"/>
        <v/>
      </c>
      <c r="BO12" s="526"/>
      <c r="BT12" s="255"/>
      <c r="BU12" s="255"/>
      <c r="BV12" s="255"/>
      <c r="BW12" s="255"/>
      <c r="BX12" s="255"/>
      <c r="BY12" s="255"/>
      <c r="BZ12" s="255"/>
      <c r="CA12" s="255"/>
      <c r="CB12" s="255"/>
    </row>
    <row r="13" spans="1:110" ht="23.4" customHeight="1" x14ac:dyDescent="0.2">
      <c r="A13" s="546">
        <v>6</v>
      </c>
      <c r="B13" s="394" t="str">
        <f>IF(D13&amp;E13="","",COUNT(B$8:B12)+1)</f>
        <v/>
      </c>
      <c r="C13" s="37"/>
      <c r="D13" s="270"/>
      <c r="E13" s="270"/>
      <c r="F13" s="270"/>
      <c r="G13" s="271"/>
      <c r="H13" s="262"/>
      <c r="I13" s="437" t="str">
        <f t="shared" si="0"/>
        <v/>
      </c>
      <c r="J13" s="38"/>
      <c r="K13" s="39"/>
      <c r="L13" s="39"/>
      <c r="M13" s="39"/>
      <c r="N13" s="388"/>
      <c r="O13" s="442" t="str">
        <f t="shared" si="1"/>
        <v/>
      </c>
      <c r="P13" s="39" t="str">
        <f t="shared" si="2"/>
        <v/>
      </c>
      <c r="Q13" s="241"/>
      <c r="R13" s="447"/>
      <c r="S13" s="249"/>
      <c r="T13" s="168"/>
      <c r="U13" s="40"/>
      <c r="V13" s="229"/>
      <c r="W13" s="559"/>
      <c r="X13" s="560"/>
      <c r="Y13" s="402"/>
      <c r="Z13" s="40"/>
      <c r="AA13" s="233"/>
      <c r="AB13" s="561"/>
      <c r="AC13" s="562"/>
      <c r="AD13" s="455" t="str">
        <f t="shared" si="3"/>
        <v/>
      </c>
      <c r="AE13" s="349"/>
      <c r="AF13" s="350"/>
      <c r="AG13" s="351"/>
      <c r="AH13" s="352"/>
      <c r="AI13" s="320"/>
      <c r="AJ13" s="353"/>
      <c r="AK13" s="354"/>
      <c r="AL13" s="355"/>
      <c r="AM13" s="197"/>
      <c r="AN13" s="356"/>
      <c r="AO13" s="357"/>
      <c r="BB13" s="526" t="str">
        <f t="shared" si="4"/>
        <v/>
      </c>
      <c r="BC13" s="526" t="str">
        <f t="shared" si="5"/>
        <v/>
      </c>
      <c r="BD13" s="526" t="str">
        <f t="shared" si="6"/>
        <v/>
      </c>
      <c r="BE13" s="526" t="str">
        <f t="shared" si="7"/>
        <v/>
      </c>
      <c r="BF13" s="526"/>
      <c r="BG13" s="526" t="str">
        <f t="shared" si="8"/>
        <v/>
      </c>
      <c r="BH13" s="526" t="str">
        <f t="shared" si="9"/>
        <v/>
      </c>
      <c r="BI13" s="526" t="str">
        <f t="shared" si="10"/>
        <v/>
      </c>
      <c r="BJ13" s="526" t="str">
        <f t="shared" si="11"/>
        <v/>
      </c>
      <c r="BK13" s="526"/>
      <c r="BL13" s="527" t="str">
        <f t="shared" si="12"/>
        <v/>
      </c>
      <c r="BM13" s="527" t="str">
        <f t="shared" si="13"/>
        <v/>
      </c>
      <c r="BN13" s="525" t="str">
        <f t="shared" si="14"/>
        <v/>
      </c>
      <c r="BO13" s="526"/>
      <c r="BT13" s="255"/>
      <c r="BU13" s="255"/>
      <c r="BV13" s="255"/>
      <c r="BW13" s="255"/>
      <c r="BX13" s="255"/>
      <c r="BY13" s="255"/>
      <c r="BZ13" s="255"/>
      <c r="CA13" s="255"/>
      <c r="CB13" s="255"/>
    </row>
    <row r="14" spans="1:110" ht="23.4" customHeight="1" x14ac:dyDescent="0.2">
      <c r="A14" s="546">
        <v>7</v>
      </c>
      <c r="B14" s="392" t="str">
        <f>IF(D14&amp;E14="","",COUNT(B$8:B13)+1)</f>
        <v/>
      </c>
      <c r="C14" s="27"/>
      <c r="D14" s="266"/>
      <c r="E14" s="266"/>
      <c r="F14" s="266"/>
      <c r="G14" s="267"/>
      <c r="H14" s="260"/>
      <c r="I14" s="435" t="str">
        <f t="shared" si="0"/>
        <v/>
      </c>
      <c r="J14" s="28"/>
      <c r="K14" s="29"/>
      <c r="L14" s="30"/>
      <c r="M14" s="30"/>
      <c r="N14" s="385"/>
      <c r="O14" s="440" t="str">
        <f t="shared" si="1"/>
        <v/>
      </c>
      <c r="P14" s="29" t="str">
        <f t="shared" si="2"/>
        <v/>
      </c>
      <c r="Q14" s="239"/>
      <c r="R14" s="445"/>
      <c r="S14" s="250"/>
      <c r="T14" s="165"/>
      <c r="U14" s="31"/>
      <c r="V14" s="227"/>
      <c r="W14" s="551"/>
      <c r="X14" s="563"/>
      <c r="Y14" s="399"/>
      <c r="Z14" s="31"/>
      <c r="AA14" s="231"/>
      <c r="AB14" s="553"/>
      <c r="AC14" s="564"/>
      <c r="AD14" s="453" t="str">
        <f t="shared" si="3"/>
        <v/>
      </c>
      <c r="AE14" s="327"/>
      <c r="AF14" s="328"/>
      <c r="AG14" s="329"/>
      <c r="AH14" s="358"/>
      <c r="AI14" s="331"/>
      <c r="AJ14" s="332"/>
      <c r="AK14" s="333"/>
      <c r="AL14" s="334"/>
      <c r="AM14" s="335"/>
      <c r="AN14" s="336"/>
      <c r="AO14" s="337"/>
      <c r="BB14" s="526" t="str">
        <f t="shared" si="4"/>
        <v/>
      </c>
      <c r="BC14" s="526" t="str">
        <f t="shared" si="5"/>
        <v/>
      </c>
      <c r="BD14" s="526" t="str">
        <f t="shared" si="6"/>
        <v/>
      </c>
      <c r="BE14" s="526" t="str">
        <f t="shared" si="7"/>
        <v/>
      </c>
      <c r="BF14" s="526"/>
      <c r="BG14" s="526" t="str">
        <f t="shared" si="8"/>
        <v/>
      </c>
      <c r="BH14" s="526" t="str">
        <f t="shared" si="9"/>
        <v/>
      </c>
      <c r="BI14" s="526" t="str">
        <f t="shared" si="10"/>
        <v/>
      </c>
      <c r="BJ14" s="526" t="str">
        <f t="shared" si="11"/>
        <v/>
      </c>
      <c r="BK14" s="526"/>
      <c r="BL14" s="527" t="str">
        <f t="shared" si="12"/>
        <v/>
      </c>
      <c r="BM14" s="527" t="str">
        <f t="shared" si="13"/>
        <v/>
      </c>
      <c r="BN14" s="525" t="str">
        <f t="shared" si="14"/>
        <v/>
      </c>
      <c r="BO14" s="526"/>
      <c r="BT14" s="255"/>
      <c r="BU14" s="255"/>
      <c r="BV14" s="255"/>
      <c r="BW14" s="255"/>
      <c r="BX14" s="255"/>
      <c r="BY14" s="255"/>
      <c r="BZ14" s="255"/>
      <c r="CA14" s="255"/>
      <c r="CB14" s="255"/>
    </row>
    <row r="15" spans="1:110" ht="23.4" customHeight="1" x14ac:dyDescent="0.2">
      <c r="A15" s="546">
        <v>8</v>
      </c>
      <c r="B15" s="392" t="str">
        <f>IF(D15&amp;E15="","",COUNT(B$8:B14)+1)</f>
        <v/>
      </c>
      <c r="C15" s="27"/>
      <c r="D15" s="266"/>
      <c r="E15" s="266"/>
      <c r="F15" s="266"/>
      <c r="G15" s="267"/>
      <c r="H15" s="260"/>
      <c r="I15" s="435" t="str">
        <f t="shared" si="0"/>
        <v/>
      </c>
      <c r="J15" s="28"/>
      <c r="K15" s="29"/>
      <c r="L15" s="30"/>
      <c r="M15" s="30"/>
      <c r="N15" s="385"/>
      <c r="O15" s="440" t="str">
        <f t="shared" si="1"/>
        <v/>
      </c>
      <c r="P15" s="29" t="str">
        <f t="shared" si="2"/>
        <v/>
      </c>
      <c r="Q15" s="239"/>
      <c r="R15" s="445"/>
      <c r="S15" s="250"/>
      <c r="T15" s="165"/>
      <c r="U15" s="31"/>
      <c r="V15" s="227"/>
      <c r="W15" s="551"/>
      <c r="X15" s="563"/>
      <c r="Y15" s="400"/>
      <c r="Z15" s="31"/>
      <c r="AA15" s="231"/>
      <c r="AB15" s="553"/>
      <c r="AC15" s="564"/>
      <c r="AD15" s="453" t="str">
        <f t="shared" si="3"/>
        <v/>
      </c>
      <c r="AE15" s="327"/>
      <c r="AF15" s="328"/>
      <c r="AG15" s="329"/>
      <c r="AH15" s="358"/>
      <c r="AI15" s="338"/>
      <c r="AJ15" s="332"/>
      <c r="AK15" s="333"/>
      <c r="AL15" s="334"/>
      <c r="AM15" s="335"/>
      <c r="AN15" s="336"/>
      <c r="AO15" s="337"/>
      <c r="BB15" s="526" t="str">
        <f t="shared" si="4"/>
        <v/>
      </c>
      <c r="BC15" s="526" t="str">
        <f t="shared" si="5"/>
        <v/>
      </c>
      <c r="BD15" s="526" t="str">
        <f t="shared" si="6"/>
        <v/>
      </c>
      <c r="BE15" s="526" t="str">
        <f t="shared" si="7"/>
        <v/>
      </c>
      <c r="BF15" s="526"/>
      <c r="BG15" s="526" t="str">
        <f t="shared" si="8"/>
        <v/>
      </c>
      <c r="BH15" s="526" t="str">
        <f t="shared" si="9"/>
        <v/>
      </c>
      <c r="BI15" s="526" t="str">
        <f t="shared" si="10"/>
        <v/>
      </c>
      <c r="BJ15" s="526" t="str">
        <f t="shared" si="11"/>
        <v/>
      </c>
      <c r="BK15" s="526"/>
      <c r="BL15" s="527" t="str">
        <f t="shared" si="12"/>
        <v/>
      </c>
      <c r="BM15" s="527" t="str">
        <f t="shared" si="13"/>
        <v/>
      </c>
      <c r="BN15" s="525" t="str">
        <f t="shared" si="14"/>
        <v/>
      </c>
      <c r="BO15" s="526"/>
      <c r="BT15" s="255"/>
      <c r="BU15" s="255"/>
      <c r="BV15" s="255"/>
      <c r="BW15" s="255"/>
      <c r="BX15" s="255"/>
      <c r="BY15" s="255"/>
      <c r="BZ15" s="255"/>
      <c r="CA15" s="255"/>
      <c r="CB15" s="255"/>
    </row>
    <row r="16" spans="1:110" ht="23.4" customHeight="1" x14ac:dyDescent="0.2">
      <c r="A16" s="546">
        <v>9</v>
      </c>
      <c r="B16" s="392" t="str">
        <f>IF(D16&amp;E16="","",COUNT(B$8:B15)+1)</f>
        <v/>
      </c>
      <c r="C16" s="27"/>
      <c r="D16" s="266"/>
      <c r="E16" s="266"/>
      <c r="F16" s="266"/>
      <c r="G16" s="267"/>
      <c r="H16" s="260"/>
      <c r="I16" s="435" t="str">
        <f t="shared" si="0"/>
        <v/>
      </c>
      <c r="J16" s="28"/>
      <c r="K16" s="29"/>
      <c r="L16" s="30"/>
      <c r="M16" s="30"/>
      <c r="N16" s="385"/>
      <c r="O16" s="440" t="str">
        <f t="shared" si="1"/>
        <v/>
      </c>
      <c r="P16" s="29" t="str">
        <f t="shared" si="2"/>
        <v/>
      </c>
      <c r="Q16" s="239"/>
      <c r="R16" s="445"/>
      <c r="S16" s="250"/>
      <c r="T16" s="165"/>
      <c r="U16" s="31"/>
      <c r="V16" s="227"/>
      <c r="W16" s="551"/>
      <c r="X16" s="563"/>
      <c r="Y16" s="400"/>
      <c r="Z16" s="31"/>
      <c r="AA16" s="231"/>
      <c r="AB16" s="553"/>
      <c r="AC16" s="564"/>
      <c r="AD16" s="453" t="str">
        <f t="shared" si="3"/>
        <v/>
      </c>
      <c r="AE16" s="327"/>
      <c r="AF16" s="328"/>
      <c r="AG16" s="329"/>
      <c r="AH16" s="358"/>
      <c r="AI16" s="338"/>
      <c r="AJ16" s="332"/>
      <c r="AK16" s="333"/>
      <c r="AL16" s="334"/>
      <c r="AM16" s="335"/>
      <c r="AN16" s="336"/>
      <c r="AO16" s="337"/>
      <c r="BB16" s="526" t="str">
        <f t="shared" si="4"/>
        <v/>
      </c>
      <c r="BC16" s="526" t="str">
        <f t="shared" si="5"/>
        <v/>
      </c>
      <c r="BD16" s="526" t="str">
        <f t="shared" si="6"/>
        <v/>
      </c>
      <c r="BE16" s="526" t="str">
        <f t="shared" si="7"/>
        <v/>
      </c>
      <c r="BF16" s="526"/>
      <c r="BG16" s="526" t="str">
        <f t="shared" si="8"/>
        <v/>
      </c>
      <c r="BH16" s="526" t="str">
        <f t="shared" si="9"/>
        <v/>
      </c>
      <c r="BI16" s="526" t="str">
        <f t="shared" si="10"/>
        <v/>
      </c>
      <c r="BJ16" s="526" t="str">
        <f t="shared" si="11"/>
        <v/>
      </c>
      <c r="BK16" s="526"/>
      <c r="BL16" s="527" t="str">
        <f t="shared" si="12"/>
        <v/>
      </c>
      <c r="BM16" s="527" t="str">
        <f t="shared" si="13"/>
        <v/>
      </c>
      <c r="BN16" s="525" t="str">
        <f t="shared" si="14"/>
        <v/>
      </c>
      <c r="BO16" s="526"/>
      <c r="BT16" s="255"/>
      <c r="BU16" s="255"/>
      <c r="BV16" s="255"/>
    </row>
    <row r="17" spans="1:74" ht="23.4" customHeight="1" x14ac:dyDescent="0.2">
      <c r="A17" s="546">
        <v>10</v>
      </c>
      <c r="B17" s="393" t="str">
        <f>IF(D17&amp;E17="","",COUNT(B$8:B16)+1)</f>
        <v/>
      </c>
      <c r="C17" s="32"/>
      <c r="D17" s="268"/>
      <c r="E17" s="268"/>
      <c r="F17" s="268"/>
      <c r="G17" s="269"/>
      <c r="H17" s="261"/>
      <c r="I17" s="436" t="str">
        <f t="shared" si="0"/>
        <v/>
      </c>
      <c r="J17" s="33"/>
      <c r="K17" s="34"/>
      <c r="L17" s="35"/>
      <c r="M17" s="35"/>
      <c r="N17" s="387"/>
      <c r="O17" s="441" t="str">
        <f t="shared" si="1"/>
        <v/>
      </c>
      <c r="P17" s="34" t="str">
        <f t="shared" si="2"/>
        <v/>
      </c>
      <c r="Q17" s="240"/>
      <c r="R17" s="446"/>
      <c r="S17" s="251"/>
      <c r="T17" s="167"/>
      <c r="U17" s="36"/>
      <c r="V17" s="228"/>
      <c r="W17" s="555"/>
      <c r="X17" s="565"/>
      <c r="Y17" s="401"/>
      <c r="Z17" s="36"/>
      <c r="AA17" s="232"/>
      <c r="AB17" s="557"/>
      <c r="AC17" s="566"/>
      <c r="AD17" s="454" t="str">
        <f t="shared" si="3"/>
        <v/>
      </c>
      <c r="AE17" s="339"/>
      <c r="AF17" s="340"/>
      <c r="AG17" s="341"/>
      <c r="AH17" s="359"/>
      <c r="AI17" s="343"/>
      <c r="AJ17" s="344"/>
      <c r="AK17" s="345"/>
      <c r="AL17" s="346"/>
      <c r="AM17" s="347"/>
      <c r="AN17" s="348"/>
      <c r="AO17" s="202"/>
      <c r="BB17" s="526" t="str">
        <f t="shared" si="4"/>
        <v/>
      </c>
      <c r="BC17" s="526" t="str">
        <f t="shared" si="5"/>
        <v/>
      </c>
      <c r="BD17" s="526" t="str">
        <f t="shared" si="6"/>
        <v/>
      </c>
      <c r="BE17" s="526" t="str">
        <f t="shared" si="7"/>
        <v/>
      </c>
      <c r="BF17" s="526"/>
      <c r="BG17" s="526" t="str">
        <f t="shared" si="8"/>
        <v/>
      </c>
      <c r="BH17" s="526" t="str">
        <f t="shared" si="9"/>
        <v/>
      </c>
      <c r="BI17" s="526" t="str">
        <f t="shared" si="10"/>
        <v/>
      </c>
      <c r="BJ17" s="526" t="str">
        <f t="shared" si="11"/>
        <v/>
      </c>
      <c r="BK17" s="526"/>
      <c r="BL17" s="527" t="str">
        <f t="shared" si="12"/>
        <v/>
      </c>
      <c r="BM17" s="527" t="str">
        <f t="shared" si="13"/>
        <v/>
      </c>
      <c r="BN17" s="525" t="str">
        <f t="shared" si="14"/>
        <v/>
      </c>
      <c r="BO17" s="526"/>
      <c r="BT17" s="255"/>
      <c r="BU17" s="255"/>
      <c r="BV17" s="255"/>
    </row>
    <row r="18" spans="1:74" ht="23.4" customHeight="1" x14ac:dyDescent="0.2">
      <c r="A18" s="546">
        <v>11</v>
      </c>
      <c r="B18" s="394" t="str">
        <f>IF(D18&amp;E18="","",COUNT(B$8:B17)+1)</f>
        <v/>
      </c>
      <c r="C18" s="37"/>
      <c r="D18" s="270"/>
      <c r="E18" s="270"/>
      <c r="F18" s="270"/>
      <c r="G18" s="271"/>
      <c r="H18" s="262"/>
      <c r="I18" s="437" t="str">
        <f t="shared" si="0"/>
        <v/>
      </c>
      <c r="J18" s="38"/>
      <c r="K18" s="39"/>
      <c r="L18" s="39"/>
      <c r="M18" s="39"/>
      <c r="N18" s="388"/>
      <c r="O18" s="442" t="str">
        <f t="shared" si="1"/>
        <v/>
      </c>
      <c r="P18" s="39" t="str">
        <f t="shared" si="2"/>
        <v/>
      </c>
      <c r="Q18" s="241"/>
      <c r="R18" s="447"/>
      <c r="S18" s="249"/>
      <c r="T18" s="168"/>
      <c r="U18" s="40"/>
      <c r="V18" s="229"/>
      <c r="W18" s="559"/>
      <c r="X18" s="560"/>
      <c r="Y18" s="402"/>
      <c r="Z18" s="40"/>
      <c r="AA18" s="233"/>
      <c r="AB18" s="561"/>
      <c r="AC18" s="562"/>
      <c r="AD18" s="455" t="str">
        <f t="shared" si="3"/>
        <v/>
      </c>
      <c r="AE18" s="349"/>
      <c r="AF18" s="350"/>
      <c r="AG18" s="351"/>
      <c r="AH18" s="360"/>
      <c r="AI18" s="320"/>
      <c r="AJ18" s="353"/>
      <c r="AK18" s="354"/>
      <c r="AL18" s="355"/>
      <c r="AM18" s="197"/>
      <c r="AN18" s="356"/>
      <c r="AO18" s="357"/>
      <c r="BB18" s="526" t="str">
        <f t="shared" si="4"/>
        <v/>
      </c>
      <c r="BC18" s="526" t="str">
        <f t="shared" si="5"/>
        <v/>
      </c>
      <c r="BD18" s="526" t="str">
        <f t="shared" si="6"/>
        <v/>
      </c>
      <c r="BE18" s="526" t="str">
        <f t="shared" si="7"/>
        <v/>
      </c>
      <c r="BF18" s="526"/>
      <c r="BG18" s="526" t="str">
        <f t="shared" si="8"/>
        <v/>
      </c>
      <c r="BH18" s="526" t="str">
        <f t="shared" si="9"/>
        <v/>
      </c>
      <c r="BI18" s="526" t="str">
        <f t="shared" si="10"/>
        <v/>
      </c>
      <c r="BJ18" s="526" t="str">
        <f t="shared" si="11"/>
        <v/>
      </c>
      <c r="BK18" s="526"/>
      <c r="BL18" s="527" t="str">
        <f t="shared" si="12"/>
        <v/>
      </c>
      <c r="BM18" s="527" t="str">
        <f t="shared" si="13"/>
        <v/>
      </c>
      <c r="BN18" s="525" t="str">
        <f t="shared" si="14"/>
        <v/>
      </c>
      <c r="BO18" s="526"/>
      <c r="BT18" s="255"/>
      <c r="BU18" s="255"/>
      <c r="BV18" s="255"/>
    </row>
    <row r="19" spans="1:74" ht="23.4" customHeight="1" x14ac:dyDescent="0.2">
      <c r="A19" s="546">
        <v>12</v>
      </c>
      <c r="B19" s="392" t="str">
        <f>IF(D19&amp;E19="","",COUNT(B$8:B18)+1)</f>
        <v/>
      </c>
      <c r="C19" s="27"/>
      <c r="D19" s="266"/>
      <c r="E19" s="266"/>
      <c r="F19" s="266"/>
      <c r="G19" s="267"/>
      <c r="H19" s="260"/>
      <c r="I19" s="435" t="str">
        <f t="shared" si="0"/>
        <v/>
      </c>
      <c r="J19" s="28"/>
      <c r="K19" s="29"/>
      <c r="L19" s="30"/>
      <c r="M19" s="30"/>
      <c r="N19" s="385"/>
      <c r="O19" s="440" t="str">
        <f t="shared" si="1"/>
        <v/>
      </c>
      <c r="P19" s="29" t="str">
        <f t="shared" si="2"/>
        <v/>
      </c>
      <c r="Q19" s="239"/>
      <c r="R19" s="445"/>
      <c r="S19" s="250"/>
      <c r="T19" s="165"/>
      <c r="U19" s="31"/>
      <c r="V19" s="227"/>
      <c r="W19" s="551"/>
      <c r="X19" s="563"/>
      <c r="Y19" s="399"/>
      <c r="Z19" s="31"/>
      <c r="AA19" s="231"/>
      <c r="AB19" s="553"/>
      <c r="AC19" s="564"/>
      <c r="AD19" s="453" t="str">
        <f t="shared" si="3"/>
        <v/>
      </c>
      <c r="AE19" s="327"/>
      <c r="AF19" s="328"/>
      <c r="AG19" s="329"/>
      <c r="AH19" s="358"/>
      <c r="AI19" s="331"/>
      <c r="AJ19" s="332"/>
      <c r="AK19" s="333"/>
      <c r="AL19" s="334"/>
      <c r="AM19" s="335"/>
      <c r="AN19" s="336"/>
      <c r="AO19" s="337"/>
      <c r="BB19" s="526" t="str">
        <f t="shared" si="4"/>
        <v/>
      </c>
      <c r="BC19" s="526" t="str">
        <f t="shared" si="5"/>
        <v/>
      </c>
      <c r="BD19" s="526" t="str">
        <f t="shared" si="6"/>
        <v/>
      </c>
      <c r="BE19" s="526" t="str">
        <f t="shared" si="7"/>
        <v/>
      </c>
      <c r="BF19" s="526"/>
      <c r="BG19" s="526" t="str">
        <f t="shared" si="8"/>
        <v/>
      </c>
      <c r="BH19" s="526" t="str">
        <f t="shared" si="9"/>
        <v/>
      </c>
      <c r="BI19" s="526" t="str">
        <f t="shared" si="10"/>
        <v/>
      </c>
      <c r="BJ19" s="526" t="str">
        <f t="shared" si="11"/>
        <v/>
      </c>
      <c r="BK19" s="526"/>
      <c r="BL19" s="527" t="str">
        <f t="shared" si="12"/>
        <v/>
      </c>
      <c r="BM19" s="527" t="str">
        <f t="shared" si="13"/>
        <v/>
      </c>
      <c r="BN19" s="525" t="str">
        <f t="shared" si="14"/>
        <v/>
      </c>
      <c r="BO19" s="526"/>
      <c r="BT19" s="255"/>
      <c r="BU19" s="255"/>
      <c r="BV19" s="255"/>
    </row>
    <row r="20" spans="1:74" ht="23.4" customHeight="1" x14ac:dyDescent="0.2">
      <c r="A20" s="546">
        <v>13</v>
      </c>
      <c r="B20" s="392" t="str">
        <f>IF(D20&amp;E20="","",COUNT(B$8:B19)+1)</f>
        <v/>
      </c>
      <c r="C20" s="27"/>
      <c r="D20" s="266"/>
      <c r="E20" s="266"/>
      <c r="F20" s="266"/>
      <c r="G20" s="267"/>
      <c r="H20" s="260"/>
      <c r="I20" s="435" t="str">
        <f t="shared" si="0"/>
        <v/>
      </c>
      <c r="J20" s="28"/>
      <c r="K20" s="29"/>
      <c r="L20" s="30"/>
      <c r="M20" s="30"/>
      <c r="N20" s="385"/>
      <c r="O20" s="440" t="str">
        <f t="shared" si="1"/>
        <v/>
      </c>
      <c r="P20" s="29" t="str">
        <f t="shared" si="2"/>
        <v/>
      </c>
      <c r="Q20" s="239"/>
      <c r="R20" s="445"/>
      <c r="S20" s="250"/>
      <c r="T20" s="165"/>
      <c r="U20" s="31"/>
      <c r="V20" s="227"/>
      <c r="W20" s="551"/>
      <c r="X20" s="563"/>
      <c r="Y20" s="400"/>
      <c r="Z20" s="31"/>
      <c r="AA20" s="231"/>
      <c r="AB20" s="553"/>
      <c r="AC20" s="564"/>
      <c r="AD20" s="453" t="str">
        <f t="shared" si="3"/>
        <v/>
      </c>
      <c r="AE20" s="327"/>
      <c r="AF20" s="328"/>
      <c r="AG20" s="329"/>
      <c r="AH20" s="358"/>
      <c r="AI20" s="338"/>
      <c r="AJ20" s="332"/>
      <c r="AK20" s="333"/>
      <c r="AL20" s="334"/>
      <c r="AM20" s="335"/>
      <c r="AN20" s="336"/>
      <c r="AO20" s="337"/>
      <c r="BB20" s="526" t="str">
        <f t="shared" si="4"/>
        <v/>
      </c>
      <c r="BC20" s="526" t="str">
        <f t="shared" si="5"/>
        <v/>
      </c>
      <c r="BD20" s="526" t="str">
        <f t="shared" si="6"/>
        <v/>
      </c>
      <c r="BE20" s="526" t="str">
        <f t="shared" si="7"/>
        <v/>
      </c>
      <c r="BF20" s="526"/>
      <c r="BG20" s="526" t="str">
        <f t="shared" si="8"/>
        <v/>
      </c>
      <c r="BH20" s="526" t="str">
        <f t="shared" si="9"/>
        <v/>
      </c>
      <c r="BI20" s="526" t="str">
        <f t="shared" si="10"/>
        <v/>
      </c>
      <c r="BJ20" s="526" t="str">
        <f t="shared" si="11"/>
        <v/>
      </c>
      <c r="BK20" s="526"/>
      <c r="BL20" s="527" t="str">
        <f t="shared" si="12"/>
        <v/>
      </c>
      <c r="BM20" s="527" t="str">
        <f t="shared" si="13"/>
        <v/>
      </c>
      <c r="BN20" s="525" t="str">
        <f t="shared" si="14"/>
        <v/>
      </c>
      <c r="BO20" s="526"/>
      <c r="BT20" s="255"/>
      <c r="BU20" s="255"/>
      <c r="BV20" s="255"/>
    </row>
    <row r="21" spans="1:74" ht="23.4" customHeight="1" x14ac:dyDescent="0.2">
      <c r="A21" s="546">
        <v>14</v>
      </c>
      <c r="B21" s="392" t="str">
        <f>IF(D21&amp;E21="","",COUNT(B$8:B20)+1)</f>
        <v/>
      </c>
      <c r="C21" s="27"/>
      <c r="D21" s="266"/>
      <c r="E21" s="266"/>
      <c r="F21" s="266"/>
      <c r="G21" s="267"/>
      <c r="H21" s="260"/>
      <c r="I21" s="435" t="str">
        <f t="shared" si="0"/>
        <v/>
      </c>
      <c r="J21" s="28"/>
      <c r="K21" s="29"/>
      <c r="L21" s="30"/>
      <c r="M21" s="30"/>
      <c r="N21" s="385"/>
      <c r="O21" s="440" t="str">
        <f t="shared" si="1"/>
        <v/>
      </c>
      <c r="P21" s="29" t="str">
        <f t="shared" si="2"/>
        <v/>
      </c>
      <c r="Q21" s="239"/>
      <c r="R21" s="445"/>
      <c r="S21" s="250"/>
      <c r="T21" s="165"/>
      <c r="U21" s="31"/>
      <c r="V21" s="227"/>
      <c r="W21" s="551"/>
      <c r="X21" s="563"/>
      <c r="Y21" s="400"/>
      <c r="Z21" s="31"/>
      <c r="AA21" s="231"/>
      <c r="AB21" s="553"/>
      <c r="AC21" s="564"/>
      <c r="AD21" s="453" t="str">
        <f t="shared" si="3"/>
        <v/>
      </c>
      <c r="AE21" s="327"/>
      <c r="AF21" s="328"/>
      <c r="AG21" s="329"/>
      <c r="AH21" s="358"/>
      <c r="AI21" s="338"/>
      <c r="AJ21" s="332"/>
      <c r="AK21" s="333"/>
      <c r="AL21" s="334"/>
      <c r="AM21" s="335"/>
      <c r="AN21" s="336"/>
      <c r="AO21" s="337"/>
      <c r="BB21" s="526" t="str">
        <f t="shared" si="4"/>
        <v/>
      </c>
      <c r="BC21" s="526" t="str">
        <f t="shared" si="5"/>
        <v/>
      </c>
      <c r="BD21" s="526" t="str">
        <f t="shared" si="6"/>
        <v/>
      </c>
      <c r="BE21" s="526" t="str">
        <f t="shared" si="7"/>
        <v/>
      </c>
      <c r="BF21" s="526"/>
      <c r="BG21" s="526" t="str">
        <f t="shared" si="8"/>
        <v/>
      </c>
      <c r="BH21" s="526" t="str">
        <f t="shared" si="9"/>
        <v/>
      </c>
      <c r="BI21" s="526" t="str">
        <f t="shared" si="10"/>
        <v/>
      </c>
      <c r="BJ21" s="526" t="str">
        <f t="shared" si="11"/>
        <v/>
      </c>
      <c r="BK21" s="526"/>
      <c r="BL21" s="527" t="str">
        <f t="shared" si="12"/>
        <v/>
      </c>
      <c r="BM21" s="527" t="str">
        <f t="shared" si="13"/>
        <v/>
      </c>
      <c r="BN21" s="525" t="str">
        <f t="shared" si="14"/>
        <v/>
      </c>
      <c r="BO21" s="526"/>
      <c r="BT21" s="255"/>
      <c r="BU21" s="255"/>
      <c r="BV21" s="255"/>
    </row>
    <row r="22" spans="1:74" ht="23.4" customHeight="1" x14ac:dyDescent="0.2">
      <c r="A22" s="546">
        <v>15</v>
      </c>
      <c r="B22" s="393" t="str">
        <f>IF(D22&amp;E22="","",COUNT(B$8:B21)+1)</f>
        <v/>
      </c>
      <c r="C22" s="32"/>
      <c r="D22" s="268"/>
      <c r="E22" s="268"/>
      <c r="F22" s="268"/>
      <c r="G22" s="269"/>
      <c r="H22" s="261"/>
      <c r="I22" s="436" t="str">
        <f t="shared" si="0"/>
        <v/>
      </c>
      <c r="J22" s="33"/>
      <c r="K22" s="34"/>
      <c r="L22" s="35"/>
      <c r="M22" s="35"/>
      <c r="N22" s="387"/>
      <c r="O22" s="441" t="str">
        <f t="shared" si="1"/>
        <v/>
      </c>
      <c r="P22" s="34" t="str">
        <f t="shared" si="2"/>
        <v/>
      </c>
      <c r="Q22" s="240"/>
      <c r="R22" s="446"/>
      <c r="S22" s="251"/>
      <c r="T22" s="167"/>
      <c r="U22" s="36"/>
      <c r="V22" s="228"/>
      <c r="W22" s="555"/>
      <c r="X22" s="565"/>
      <c r="Y22" s="401"/>
      <c r="Z22" s="36"/>
      <c r="AA22" s="232"/>
      <c r="AB22" s="557"/>
      <c r="AC22" s="566"/>
      <c r="AD22" s="454" t="str">
        <f t="shared" si="3"/>
        <v/>
      </c>
      <c r="AE22" s="339"/>
      <c r="AF22" s="340"/>
      <c r="AG22" s="341"/>
      <c r="AH22" s="359"/>
      <c r="AI22" s="343"/>
      <c r="AJ22" s="344"/>
      <c r="AK22" s="345"/>
      <c r="AL22" s="346"/>
      <c r="AM22" s="347"/>
      <c r="AN22" s="348"/>
      <c r="AO22" s="202"/>
      <c r="BB22" s="526" t="str">
        <f t="shared" si="4"/>
        <v/>
      </c>
      <c r="BC22" s="526" t="str">
        <f t="shared" si="5"/>
        <v/>
      </c>
      <c r="BD22" s="526" t="str">
        <f t="shared" si="6"/>
        <v/>
      </c>
      <c r="BE22" s="526" t="str">
        <f t="shared" si="7"/>
        <v/>
      </c>
      <c r="BF22" s="526"/>
      <c r="BG22" s="526" t="str">
        <f t="shared" si="8"/>
        <v/>
      </c>
      <c r="BH22" s="526" t="str">
        <f t="shared" si="9"/>
        <v/>
      </c>
      <c r="BI22" s="526" t="str">
        <f t="shared" si="10"/>
        <v/>
      </c>
      <c r="BJ22" s="526" t="str">
        <f t="shared" si="11"/>
        <v/>
      </c>
      <c r="BK22" s="526"/>
      <c r="BL22" s="527" t="str">
        <f t="shared" si="12"/>
        <v/>
      </c>
      <c r="BM22" s="527" t="str">
        <f t="shared" si="13"/>
        <v/>
      </c>
      <c r="BN22" s="525" t="str">
        <f t="shared" si="14"/>
        <v/>
      </c>
      <c r="BO22" s="526"/>
      <c r="BT22" s="255"/>
      <c r="BU22" s="255"/>
      <c r="BV22" s="255"/>
    </row>
    <row r="23" spans="1:74" ht="23.4" customHeight="1" x14ac:dyDescent="0.2">
      <c r="A23" s="546">
        <v>16</v>
      </c>
      <c r="B23" s="394" t="str">
        <f>IF(D23&amp;E23="","",COUNT(B$8:B22)+1)</f>
        <v/>
      </c>
      <c r="C23" s="37"/>
      <c r="D23" s="270"/>
      <c r="E23" s="270"/>
      <c r="F23" s="270"/>
      <c r="G23" s="271"/>
      <c r="H23" s="262"/>
      <c r="I23" s="437" t="str">
        <f t="shared" si="0"/>
        <v/>
      </c>
      <c r="J23" s="38"/>
      <c r="K23" s="39"/>
      <c r="L23" s="39"/>
      <c r="M23" s="39"/>
      <c r="N23" s="388"/>
      <c r="O23" s="442" t="str">
        <f t="shared" si="1"/>
        <v/>
      </c>
      <c r="P23" s="39" t="str">
        <f t="shared" si="2"/>
        <v/>
      </c>
      <c r="Q23" s="241"/>
      <c r="R23" s="447"/>
      <c r="S23" s="249"/>
      <c r="T23" s="168"/>
      <c r="U23" s="40"/>
      <c r="V23" s="229"/>
      <c r="W23" s="559"/>
      <c r="X23" s="560"/>
      <c r="Y23" s="402"/>
      <c r="Z23" s="40"/>
      <c r="AA23" s="233"/>
      <c r="AB23" s="561"/>
      <c r="AC23" s="562"/>
      <c r="AD23" s="455" t="str">
        <f t="shared" si="3"/>
        <v/>
      </c>
      <c r="AE23" s="349"/>
      <c r="AF23" s="350"/>
      <c r="AG23" s="351"/>
      <c r="AH23" s="360"/>
      <c r="AI23" s="320"/>
      <c r="AJ23" s="353"/>
      <c r="AK23" s="354"/>
      <c r="AL23" s="355"/>
      <c r="AM23" s="197"/>
      <c r="AN23" s="356"/>
      <c r="AO23" s="357"/>
      <c r="BB23" s="526" t="str">
        <f t="shared" si="4"/>
        <v/>
      </c>
      <c r="BC23" s="526" t="str">
        <f t="shared" si="5"/>
        <v/>
      </c>
      <c r="BD23" s="526" t="str">
        <f t="shared" si="6"/>
        <v/>
      </c>
      <c r="BE23" s="526" t="str">
        <f t="shared" si="7"/>
        <v/>
      </c>
      <c r="BF23" s="526"/>
      <c r="BG23" s="526" t="str">
        <f t="shared" si="8"/>
        <v/>
      </c>
      <c r="BH23" s="526" t="str">
        <f t="shared" si="9"/>
        <v/>
      </c>
      <c r="BI23" s="526" t="str">
        <f t="shared" si="10"/>
        <v/>
      </c>
      <c r="BJ23" s="526" t="str">
        <f t="shared" si="11"/>
        <v/>
      </c>
      <c r="BK23" s="526"/>
      <c r="BL23" s="527" t="str">
        <f t="shared" si="12"/>
        <v/>
      </c>
      <c r="BM23" s="527" t="str">
        <f t="shared" si="13"/>
        <v/>
      </c>
      <c r="BN23" s="525" t="str">
        <f t="shared" si="14"/>
        <v/>
      </c>
      <c r="BO23" s="526"/>
      <c r="BT23" s="255"/>
      <c r="BU23" s="255"/>
      <c r="BV23" s="255"/>
    </row>
    <row r="24" spans="1:74" ht="23.4" customHeight="1" x14ac:dyDescent="0.2">
      <c r="A24" s="546">
        <v>17</v>
      </c>
      <c r="B24" s="392" t="str">
        <f>IF(D24&amp;E24="","",COUNT(B$8:B23)+1)</f>
        <v/>
      </c>
      <c r="C24" s="27"/>
      <c r="D24" s="266"/>
      <c r="E24" s="266"/>
      <c r="F24" s="266"/>
      <c r="G24" s="267"/>
      <c r="H24" s="260"/>
      <c r="I24" s="435" t="str">
        <f t="shared" si="0"/>
        <v/>
      </c>
      <c r="J24" s="28"/>
      <c r="K24" s="29"/>
      <c r="L24" s="30"/>
      <c r="M24" s="30"/>
      <c r="N24" s="385"/>
      <c r="O24" s="440" t="str">
        <f t="shared" si="1"/>
        <v/>
      </c>
      <c r="P24" s="29" t="str">
        <f t="shared" si="2"/>
        <v/>
      </c>
      <c r="Q24" s="239"/>
      <c r="R24" s="445"/>
      <c r="S24" s="250"/>
      <c r="T24" s="165"/>
      <c r="U24" s="31"/>
      <c r="V24" s="227"/>
      <c r="W24" s="551"/>
      <c r="X24" s="563"/>
      <c r="Y24" s="399"/>
      <c r="Z24" s="31"/>
      <c r="AA24" s="231"/>
      <c r="AB24" s="553"/>
      <c r="AC24" s="564"/>
      <c r="AD24" s="453" t="str">
        <f t="shared" si="3"/>
        <v/>
      </c>
      <c r="AE24" s="327"/>
      <c r="AF24" s="328"/>
      <c r="AG24" s="329"/>
      <c r="AH24" s="358"/>
      <c r="AI24" s="331"/>
      <c r="AJ24" s="332"/>
      <c r="AK24" s="333"/>
      <c r="AL24" s="334"/>
      <c r="AM24" s="335"/>
      <c r="AN24" s="336"/>
      <c r="AO24" s="337"/>
      <c r="BB24" s="526" t="str">
        <f t="shared" si="4"/>
        <v/>
      </c>
      <c r="BC24" s="526" t="str">
        <f t="shared" si="5"/>
        <v/>
      </c>
      <c r="BD24" s="526" t="str">
        <f t="shared" si="6"/>
        <v/>
      </c>
      <c r="BE24" s="526" t="str">
        <f t="shared" si="7"/>
        <v/>
      </c>
      <c r="BF24" s="526"/>
      <c r="BG24" s="526" t="str">
        <f t="shared" si="8"/>
        <v/>
      </c>
      <c r="BH24" s="526" t="str">
        <f t="shared" si="9"/>
        <v/>
      </c>
      <c r="BI24" s="526" t="str">
        <f t="shared" si="10"/>
        <v/>
      </c>
      <c r="BJ24" s="526" t="str">
        <f t="shared" si="11"/>
        <v/>
      </c>
      <c r="BK24" s="526"/>
      <c r="BL24" s="527" t="str">
        <f t="shared" si="12"/>
        <v/>
      </c>
      <c r="BM24" s="527" t="str">
        <f t="shared" si="13"/>
        <v/>
      </c>
      <c r="BN24" s="525" t="str">
        <f t="shared" si="14"/>
        <v/>
      </c>
      <c r="BO24" s="526"/>
      <c r="BT24" s="255"/>
      <c r="BU24" s="255"/>
      <c r="BV24" s="255"/>
    </row>
    <row r="25" spans="1:74" ht="23.4" customHeight="1" x14ac:dyDescent="0.2">
      <c r="A25" s="546">
        <v>18</v>
      </c>
      <c r="B25" s="392" t="str">
        <f>IF(D25&amp;E25="","",COUNT(B$8:B24)+1)</f>
        <v/>
      </c>
      <c r="C25" s="27"/>
      <c r="D25" s="266"/>
      <c r="E25" s="266"/>
      <c r="F25" s="266"/>
      <c r="G25" s="267"/>
      <c r="H25" s="260"/>
      <c r="I25" s="435" t="str">
        <f t="shared" si="0"/>
        <v/>
      </c>
      <c r="J25" s="28"/>
      <c r="K25" s="29"/>
      <c r="L25" s="30"/>
      <c r="M25" s="30"/>
      <c r="N25" s="385"/>
      <c r="O25" s="440" t="str">
        <f t="shared" si="1"/>
        <v/>
      </c>
      <c r="P25" s="29" t="str">
        <f t="shared" si="2"/>
        <v/>
      </c>
      <c r="Q25" s="239"/>
      <c r="R25" s="445"/>
      <c r="S25" s="250"/>
      <c r="T25" s="165"/>
      <c r="U25" s="31"/>
      <c r="V25" s="227"/>
      <c r="W25" s="551"/>
      <c r="X25" s="563"/>
      <c r="Y25" s="400"/>
      <c r="Z25" s="31"/>
      <c r="AA25" s="231"/>
      <c r="AB25" s="553"/>
      <c r="AC25" s="564"/>
      <c r="AD25" s="453" t="str">
        <f t="shared" si="3"/>
        <v/>
      </c>
      <c r="AE25" s="327"/>
      <c r="AF25" s="328"/>
      <c r="AG25" s="329"/>
      <c r="AH25" s="358"/>
      <c r="AI25" s="338"/>
      <c r="AJ25" s="332"/>
      <c r="AK25" s="333"/>
      <c r="AL25" s="334"/>
      <c r="AM25" s="335"/>
      <c r="AN25" s="336"/>
      <c r="AO25" s="337"/>
      <c r="BB25" s="526" t="str">
        <f t="shared" si="4"/>
        <v/>
      </c>
      <c r="BC25" s="526" t="str">
        <f t="shared" si="5"/>
        <v/>
      </c>
      <c r="BD25" s="526" t="str">
        <f t="shared" si="6"/>
        <v/>
      </c>
      <c r="BE25" s="526" t="str">
        <f t="shared" si="7"/>
        <v/>
      </c>
      <c r="BF25" s="526"/>
      <c r="BG25" s="526" t="str">
        <f t="shared" si="8"/>
        <v/>
      </c>
      <c r="BH25" s="526" t="str">
        <f t="shared" si="9"/>
        <v/>
      </c>
      <c r="BI25" s="526" t="str">
        <f t="shared" si="10"/>
        <v/>
      </c>
      <c r="BJ25" s="526" t="str">
        <f t="shared" si="11"/>
        <v/>
      </c>
      <c r="BK25" s="526"/>
      <c r="BL25" s="527" t="str">
        <f t="shared" si="12"/>
        <v/>
      </c>
      <c r="BM25" s="527" t="str">
        <f t="shared" si="13"/>
        <v/>
      </c>
      <c r="BN25" s="525" t="str">
        <f t="shared" si="14"/>
        <v/>
      </c>
      <c r="BO25" s="526"/>
      <c r="BT25" s="255"/>
      <c r="BU25" s="255"/>
      <c r="BV25" s="255"/>
    </row>
    <row r="26" spans="1:74" ht="23.4" customHeight="1" x14ac:dyDescent="0.2">
      <c r="A26" s="546">
        <v>19</v>
      </c>
      <c r="B26" s="392" t="str">
        <f>IF(D26&amp;E26="","",COUNT(B$8:B25)+1)</f>
        <v/>
      </c>
      <c r="C26" s="27"/>
      <c r="D26" s="266"/>
      <c r="E26" s="266"/>
      <c r="F26" s="266"/>
      <c r="G26" s="267"/>
      <c r="H26" s="260"/>
      <c r="I26" s="435" t="str">
        <f t="shared" si="0"/>
        <v/>
      </c>
      <c r="J26" s="28"/>
      <c r="K26" s="29"/>
      <c r="L26" s="30"/>
      <c r="M26" s="30"/>
      <c r="N26" s="385"/>
      <c r="O26" s="440" t="str">
        <f t="shared" si="1"/>
        <v/>
      </c>
      <c r="P26" s="29" t="str">
        <f t="shared" si="2"/>
        <v/>
      </c>
      <c r="Q26" s="239"/>
      <c r="R26" s="445"/>
      <c r="S26" s="250"/>
      <c r="T26" s="165"/>
      <c r="U26" s="31"/>
      <c r="V26" s="227"/>
      <c r="W26" s="551"/>
      <c r="X26" s="563"/>
      <c r="Y26" s="400"/>
      <c r="Z26" s="31"/>
      <c r="AA26" s="231"/>
      <c r="AB26" s="553"/>
      <c r="AC26" s="564"/>
      <c r="AD26" s="453" t="str">
        <f t="shared" si="3"/>
        <v/>
      </c>
      <c r="AE26" s="327"/>
      <c r="AF26" s="328"/>
      <c r="AG26" s="329"/>
      <c r="AH26" s="358"/>
      <c r="AI26" s="338"/>
      <c r="AJ26" s="332"/>
      <c r="AK26" s="333"/>
      <c r="AL26" s="334"/>
      <c r="AM26" s="335"/>
      <c r="AN26" s="336"/>
      <c r="AO26" s="337"/>
      <c r="BB26" s="526" t="str">
        <f t="shared" si="4"/>
        <v/>
      </c>
      <c r="BC26" s="526" t="str">
        <f t="shared" si="5"/>
        <v/>
      </c>
      <c r="BD26" s="526" t="str">
        <f t="shared" si="6"/>
        <v/>
      </c>
      <c r="BE26" s="526" t="str">
        <f t="shared" si="7"/>
        <v/>
      </c>
      <c r="BF26" s="526"/>
      <c r="BG26" s="526" t="str">
        <f t="shared" si="8"/>
        <v/>
      </c>
      <c r="BH26" s="526" t="str">
        <f t="shared" si="9"/>
        <v/>
      </c>
      <c r="BI26" s="526" t="str">
        <f t="shared" si="10"/>
        <v/>
      </c>
      <c r="BJ26" s="526" t="str">
        <f t="shared" si="11"/>
        <v/>
      </c>
      <c r="BK26" s="526"/>
      <c r="BL26" s="527" t="str">
        <f t="shared" si="12"/>
        <v/>
      </c>
      <c r="BM26" s="527" t="str">
        <f t="shared" si="13"/>
        <v/>
      </c>
      <c r="BN26" s="525" t="str">
        <f t="shared" si="14"/>
        <v/>
      </c>
      <c r="BO26" s="526"/>
      <c r="BT26" s="255"/>
      <c r="BU26" s="255"/>
      <c r="BV26" s="255"/>
    </row>
    <row r="27" spans="1:74" ht="23.4" customHeight="1" x14ac:dyDescent="0.2">
      <c r="A27" s="546">
        <v>20</v>
      </c>
      <c r="B27" s="393" t="str">
        <f>IF(D27&amp;E27="","",COUNT(B$8:B26)+1)</f>
        <v/>
      </c>
      <c r="C27" s="32"/>
      <c r="D27" s="268"/>
      <c r="E27" s="268"/>
      <c r="F27" s="268"/>
      <c r="G27" s="269"/>
      <c r="H27" s="261"/>
      <c r="I27" s="436" t="str">
        <f t="shared" si="0"/>
        <v/>
      </c>
      <c r="J27" s="33"/>
      <c r="K27" s="34"/>
      <c r="L27" s="35"/>
      <c r="M27" s="35"/>
      <c r="N27" s="387"/>
      <c r="O27" s="441" t="str">
        <f t="shared" si="1"/>
        <v/>
      </c>
      <c r="P27" s="34" t="str">
        <f t="shared" si="2"/>
        <v/>
      </c>
      <c r="Q27" s="240"/>
      <c r="R27" s="446"/>
      <c r="S27" s="251"/>
      <c r="T27" s="167"/>
      <c r="U27" s="36"/>
      <c r="V27" s="228"/>
      <c r="W27" s="555"/>
      <c r="X27" s="565"/>
      <c r="Y27" s="401"/>
      <c r="Z27" s="36"/>
      <c r="AA27" s="232"/>
      <c r="AB27" s="557"/>
      <c r="AC27" s="566"/>
      <c r="AD27" s="454" t="str">
        <f t="shared" si="3"/>
        <v/>
      </c>
      <c r="AE27" s="339"/>
      <c r="AF27" s="340"/>
      <c r="AG27" s="341"/>
      <c r="AH27" s="359"/>
      <c r="AI27" s="343"/>
      <c r="AJ27" s="344"/>
      <c r="AK27" s="345"/>
      <c r="AL27" s="346"/>
      <c r="AM27" s="347"/>
      <c r="AN27" s="348"/>
      <c r="AO27" s="202"/>
      <c r="BB27" s="526" t="str">
        <f t="shared" si="4"/>
        <v/>
      </c>
      <c r="BC27" s="526" t="str">
        <f t="shared" si="5"/>
        <v/>
      </c>
      <c r="BD27" s="526" t="str">
        <f t="shared" si="6"/>
        <v/>
      </c>
      <c r="BE27" s="526" t="str">
        <f t="shared" si="7"/>
        <v/>
      </c>
      <c r="BF27" s="526"/>
      <c r="BG27" s="526" t="str">
        <f t="shared" si="8"/>
        <v/>
      </c>
      <c r="BH27" s="526" t="str">
        <f t="shared" si="9"/>
        <v/>
      </c>
      <c r="BI27" s="526" t="str">
        <f t="shared" si="10"/>
        <v/>
      </c>
      <c r="BJ27" s="526" t="str">
        <f t="shared" si="11"/>
        <v/>
      </c>
      <c r="BK27" s="526"/>
      <c r="BL27" s="527" t="str">
        <f t="shared" si="12"/>
        <v/>
      </c>
      <c r="BM27" s="527" t="str">
        <f t="shared" si="13"/>
        <v/>
      </c>
      <c r="BN27" s="525" t="str">
        <f t="shared" si="14"/>
        <v/>
      </c>
      <c r="BO27" s="526"/>
      <c r="BT27" s="255"/>
      <c r="BU27" s="255"/>
      <c r="BV27" s="255"/>
    </row>
    <row r="28" spans="1:74" ht="23.4" customHeight="1" x14ac:dyDescent="0.2">
      <c r="A28" s="546">
        <v>21</v>
      </c>
      <c r="B28" s="394" t="str">
        <f>IF(D28&amp;E28="","",COUNT(B$8:B27)+1)</f>
        <v/>
      </c>
      <c r="C28" s="37"/>
      <c r="D28" s="270"/>
      <c r="E28" s="270"/>
      <c r="F28" s="270"/>
      <c r="G28" s="271"/>
      <c r="H28" s="262"/>
      <c r="I28" s="437" t="str">
        <f t="shared" si="0"/>
        <v/>
      </c>
      <c r="J28" s="38"/>
      <c r="K28" s="39"/>
      <c r="L28" s="39"/>
      <c r="M28" s="39"/>
      <c r="N28" s="388"/>
      <c r="O28" s="442" t="str">
        <f t="shared" si="1"/>
        <v/>
      </c>
      <c r="P28" s="39" t="str">
        <f t="shared" si="2"/>
        <v/>
      </c>
      <c r="Q28" s="241"/>
      <c r="R28" s="447"/>
      <c r="S28" s="249"/>
      <c r="T28" s="168"/>
      <c r="U28" s="40"/>
      <c r="V28" s="229"/>
      <c r="W28" s="559"/>
      <c r="X28" s="560"/>
      <c r="Y28" s="402"/>
      <c r="Z28" s="40"/>
      <c r="AA28" s="233"/>
      <c r="AB28" s="561"/>
      <c r="AC28" s="562"/>
      <c r="AD28" s="455" t="str">
        <f t="shared" si="3"/>
        <v/>
      </c>
      <c r="AE28" s="349"/>
      <c r="AF28" s="350"/>
      <c r="AG28" s="351"/>
      <c r="AH28" s="360"/>
      <c r="AI28" s="320"/>
      <c r="AJ28" s="353"/>
      <c r="AK28" s="354"/>
      <c r="AL28" s="355"/>
      <c r="AM28" s="197"/>
      <c r="AN28" s="356"/>
      <c r="AO28" s="357"/>
      <c r="BB28" s="526" t="str">
        <f t="shared" si="4"/>
        <v/>
      </c>
      <c r="BC28" s="526" t="str">
        <f t="shared" si="5"/>
        <v/>
      </c>
      <c r="BD28" s="526" t="str">
        <f t="shared" si="6"/>
        <v/>
      </c>
      <c r="BE28" s="526" t="str">
        <f t="shared" si="7"/>
        <v/>
      </c>
      <c r="BF28" s="526"/>
      <c r="BG28" s="526" t="str">
        <f t="shared" si="8"/>
        <v/>
      </c>
      <c r="BH28" s="526" t="str">
        <f t="shared" si="9"/>
        <v/>
      </c>
      <c r="BI28" s="526" t="str">
        <f t="shared" si="10"/>
        <v/>
      </c>
      <c r="BJ28" s="526" t="str">
        <f t="shared" si="11"/>
        <v/>
      </c>
      <c r="BK28" s="526"/>
      <c r="BL28" s="527" t="str">
        <f t="shared" si="12"/>
        <v/>
      </c>
      <c r="BM28" s="527" t="str">
        <f t="shared" si="13"/>
        <v/>
      </c>
      <c r="BN28" s="525" t="str">
        <f t="shared" si="14"/>
        <v/>
      </c>
      <c r="BO28" s="526"/>
      <c r="BT28" s="255"/>
      <c r="BU28" s="255"/>
      <c r="BV28" s="255"/>
    </row>
    <row r="29" spans="1:74" ht="23.4" customHeight="1" x14ac:dyDescent="0.2">
      <c r="A29" s="546">
        <v>22</v>
      </c>
      <c r="B29" s="392" t="str">
        <f>IF(D29&amp;E29="","",COUNT(B$8:B28)+1)</f>
        <v/>
      </c>
      <c r="C29" s="27"/>
      <c r="D29" s="266"/>
      <c r="E29" s="266"/>
      <c r="F29" s="266"/>
      <c r="G29" s="267"/>
      <c r="H29" s="260"/>
      <c r="I29" s="435" t="str">
        <f t="shared" si="0"/>
        <v/>
      </c>
      <c r="J29" s="28"/>
      <c r="K29" s="29"/>
      <c r="L29" s="30"/>
      <c r="M29" s="30"/>
      <c r="N29" s="385"/>
      <c r="O29" s="440" t="str">
        <f t="shared" si="1"/>
        <v/>
      </c>
      <c r="P29" s="29" t="str">
        <f t="shared" si="2"/>
        <v/>
      </c>
      <c r="Q29" s="239"/>
      <c r="R29" s="445"/>
      <c r="S29" s="250"/>
      <c r="T29" s="165"/>
      <c r="U29" s="31"/>
      <c r="V29" s="227"/>
      <c r="W29" s="551"/>
      <c r="X29" s="563"/>
      <c r="Y29" s="399"/>
      <c r="Z29" s="31"/>
      <c r="AA29" s="231"/>
      <c r="AB29" s="553"/>
      <c r="AC29" s="564"/>
      <c r="AD29" s="453" t="str">
        <f t="shared" si="3"/>
        <v/>
      </c>
      <c r="AE29" s="327"/>
      <c r="AF29" s="328"/>
      <c r="AG29" s="329"/>
      <c r="AH29" s="358"/>
      <c r="AI29" s="331"/>
      <c r="AJ29" s="332"/>
      <c r="AK29" s="333"/>
      <c r="AL29" s="334"/>
      <c r="AM29" s="335"/>
      <c r="AN29" s="336"/>
      <c r="AO29" s="337"/>
      <c r="BB29" s="526" t="str">
        <f t="shared" si="4"/>
        <v/>
      </c>
      <c r="BC29" s="526" t="str">
        <f t="shared" si="5"/>
        <v/>
      </c>
      <c r="BD29" s="526" t="str">
        <f t="shared" si="6"/>
        <v/>
      </c>
      <c r="BE29" s="526" t="str">
        <f t="shared" si="7"/>
        <v/>
      </c>
      <c r="BF29" s="526"/>
      <c r="BG29" s="526" t="str">
        <f t="shared" si="8"/>
        <v/>
      </c>
      <c r="BH29" s="526" t="str">
        <f t="shared" si="9"/>
        <v/>
      </c>
      <c r="BI29" s="526" t="str">
        <f t="shared" si="10"/>
        <v/>
      </c>
      <c r="BJ29" s="526" t="str">
        <f t="shared" si="11"/>
        <v/>
      </c>
      <c r="BK29" s="526"/>
      <c r="BL29" s="527" t="str">
        <f t="shared" si="12"/>
        <v/>
      </c>
      <c r="BM29" s="527" t="str">
        <f t="shared" si="13"/>
        <v/>
      </c>
      <c r="BN29" s="525" t="str">
        <f t="shared" si="14"/>
        <v/>
      </c>
      <c r="BO29" s="526"/>
      <c r="BT29" s="255"/>
      <c r="BU29" s="255"/>
      <c r="BV29" s="255"/>
    </row>
    <row r="30" spans="1:74" ht="23.4" customHeight="1" x14ac:dyDescent="0.2">
      <c r="A30" s="546">
        <v>23</v>
      </c>
      <c r="B30" s="392" t="str">
        <f>IF(D30&amp;E30="","",COUNT(B$8:B29)+1)</f>
        <v/>
      </c>
      <c r="C30" s="27"/>
      <c r="D30" s="266"/>
      <c r="E30" s="266"/>
      <c r="F30" s="266"/>
      <c r="G30" s="267"/>
      <c r="H30" s="260"/>
      <c r="I30" s="435" t="str">
        <f t="shared" si="0"/>
        <v/>
      </c>
      <c r="J30" s="28"/>
      <c r="K30" s="29"/>
      <c r="L30" s="30"/>
      <c r="M30" s="30"/>
      <c r="N30" s="385"/>
      <c r="O30" s="440" t="str">
        <f t="shared" si="1"/>
        <v/>
      </c>
      <c r="P30" s="29" t="str">
        <f t="shared" si="2"/>
        <v/>
      </c>
      <c r="Q30" s="239"/>
      <c r="R30" s="445"/>
      <c r="S30" s="250"/>
      <c r="T30" s="165"/>
      <c r="U30" s="31"/>
      <c r="V30" s="227"/>
      <c r="W30" s="551"/>
      <c r="X30" s="563"/>
      <c r="Y30" s="400"/>
      <c r="Z30" s="31"/>
      <c r="AA30" s="231"/>
      <c r="AB30" s="553"/>
      <c r="AC30" s="564"/>
      <c r="AD30" s="453" t="str">
        <f t="shared" si="3"/>
        <v/>
      </c>
      <c r="AE30" s="327"/>
      <c r="AF30" s="328"/>
      <c r="AG30" s="329"/>
      <c r="AH30" s="358"/>
      <c r="AI30" s="338"/>
      <c r="AJ30" s="332"/>
      <c r="AK30" s="333"/>
      <c r="AL30" s="334"/>
      <c r="AM30" s="335"/>
      <c r="AN30" s="336"/>
      <c r="AO30" s="337"/>
      <c r="BB30" s="526" t="str">
        <f t="shared" si="4"/>
        <v/>
      </c>
      <c r="BC30" s="526" t="str">
        <f t="shared" si="5"/>
        <v/>
      </c>
      <c r="BD30" s="526" t="str">
        <f t="shared" si="6"/>
        <v/>
      </c>
      <c r="BE30" s="526" t="str">
        <f t="shared" si="7"/>
        <v/>
      </c>
      <c r="BF30" s="526"/>
      <c r="BG30" s="526" t="str">
        <f t="shared" si="8"/>
        <v/>
      </c>
      <c r="BH30" s="526" t="str">
        <f t="shared" si="9"/>
        <v/>
      </c>
      <c r="BI30" s="526" t="str">
        <f t="shared" si="10"/>
        <v/>
      </c>
      <c r="BJ30" s="526" t="str">
        <f t="shared" si="11"/>
        <v/>
      </c>
      <c r="BK30" s="526"/>
      <c r="BL30" s="527" t="str">
        <f t="shared" si="12"/>
        <v/>
      </c>
      <c r="BM30" s="527" t="str">
        <f t="shared" si="13"/>
        <v/>
      </c>
      <c r="BN30" s="525" t="str">
        <f t="shared" si="14"/>
        <v/>
      </c>
      <c r="BO30" s="526"/>
      <c r="BT30" s="255"/>
      <c r="BU30" s="255"/>
      <c r="BV30" s="255"/>
    </row>
    <row r="31" spans="1:74" ht="23.4" customHeight="1" x14ac:dyDescent="0.2">
      <c r="A31" s="546">
        <v>24</v>
      </c>
      <c r="B31" s="392" t="str">
        <f>IF(D31&amp;E31="","",COUNT(B$8:B30)+1)</f>
        <v/>
      </c>
      <c r="C31" s="27"/>
      <c r="D31" s="266"/>
      <c r="E31" s="266"/>
      <c r="F31" s="266"/>
      <c r="G31" s="267"/>
      <c r="H31" s="260"/>
      <c r="I31" s="435" t="str">
        <f t="shared" si="0"/>
        <v/>
      </c>
      <c r="J31" s="28"/>
      <c r="K31" s="29"/>
      <c r="L31" s="30"/>
      <c r="M31" s="30"/>
      <c r="N31" s="385"/>
      <c r="O31" s="440" t="str">
        <f t="shared" si="1"/>
        <v/>
      </c>
      <c r="P31" s="29" t="str">
        <f t="shared" si="2"/>
        <v/>
      </c>
      <c r="Q31" s="239"/>
      <c r="R31" s="445"/>
      <c r="S31" s="250"/>
      <c r="T31" s="165"/>
      <c r="U31" s="31"/>
      <c r="V31" s="227"/>
      <c r="W31" s="551"/>
      <c r="X31" s="563"/>
      <c r="Y31" s="400"/>
      <c r="Z31" s="31"/>
      <c r="AA31" s="231"/>
      <c r="AB31" s="553"/>
      <c r="AC31" s="564"/>
      <c r="AD31" s="453" t="str">
        <f t="shared" si="3"/>
        <v/>
      </c>
      <c r="AE31" s="327"/>
      <c r="AF31" s="328"/>
      <c r="AG31" s="329"/>
      <c r="AH31" s="358"/>
      <c r="AI31" s="338"/>
      <c r="AJ31" s="332"/>
      <c r="AK31" s="333"/>
      <c r="AL31" s="334"/>
      <c r="AM31" s="335"/>
      <c r="AN31" s="336"/>
      <c r="AO31" s="337"/>
      <c r="BB31" s="526" t="str">
        <f t="shared" si="4"/>
        <v/>
      </c>
      <c r="BC31" s="526" t="str">
        <f t="shared" si="5"/>
        <v/>
      </c>
      <c r="BD31" s="526" t="str">
        <f t="shared" si="6"/>
        <v/>
      </c>
      <c r="BE31" s="526" t="str">
        <f t="shared" si="7"/>
        <v/>
      </c>
      <c r="BF31" s="526"/>
      <c r="BG31" s="526" t="str">
        <f t="shared" si="8"/>
        <v/>
      </c>
      <c r="BH31" s="526" t="str">
        <f t="shared" si="9"/>
        <v/>
      </c>
      <c r="BI31" s="526" t="str">
        <f t="shared" si="10"/>
        <v/>
      </c>
      <c r="BJ31" s="526" t="str">
        <f t="shared" si="11"/>
        <v/>
      </c>
      <c r="BK31" s="526"/>
      <c r="BL31" s="527" t="str">
        <f t="shared" si="12"/>
        <v/>
      </c>
      <c r="BM31" s="527" t="str">
        <f t="shared" si="13"/>
        <v/>
      </c>
      <c r="BN31" s="525" t="str">
        <f t="shared" si="14"/>
        <v/>
      </c>
      <c r="BO31" s="526"/>
      <c r="BT31" s="255"/>
      <c r="BU31" s="255"/>
      <c r="BV31" s="255"/>
    </row>
    <row r="32" spans="1:74" ht="23.4" customHeight="1" x14ac:dyDescent="0.2">
      <c r="A32" s="546">
        <v>25</v>
      </c>
      <c r="B32" s="393" t="str">
        <f>IF(D32&amp;E32="","",COUNT(B$8:B31)+1)</f>
        <v/>
      </c>
      <c r="C32" s="32"/>
      <c r="D32" s="268"/>
      <c r="E32" s="268"/>
      <c r="F32" s="268"/>
      <c r="G32" s="269"/>
      <c r="H32" s="261"/>
      <c r="I32" s="436" t="str">
        <f t="shared" si="0"/>
        <v/>
      </c>
      <c r="J32" s="33"/>
      <c r="K32" s="34"/>
      <c r="L32" s="35"/>
      <c r="M32" s="35"/>
      <c r="N32" s="387"/>
      <c r="O32" s="441" t="str">
        <f t="shared" si="1"/>
        <v/>
      </c>
      <c r="P32" s="34" t="str">
        <f t="shared" si="2"/>
        <v/>
      </c>
      <c r="Q32" s="240"/>
      <c r="R32" s="446"/>
      <c r="S32" s="251"/>
      <c r="T32" s="167"/>
      <c r="U32" s="36"/>
      <c r="V32" s="228"/>
      <c r="W32" s="555"/>
      <c r="X32" s="565"/>
      <c r="Y32" s="401"/>
      <c r="Z32" s="36"/>
      <c r="AA32" s="232"/>
      <c r="AB32" s="557"/>
      <c r="AC32" s="566"/>
      <c r="AD32" s="454" t="str">
        <f t="shared" si="3"/>
        <v/>
      </c>
      <c r="AE32" s="339"/>
      <c r="AF32" s="340"/>
      <c r="AG32" s="341"/>
      <c r="AH32" s="359"/>
      <c r="AI32" s="343"/>
      <c r="AJ32" s="344"/>
      <c r="AK32" s="345"/>
      <c r="AL32" s="346"/>
      <c r="AM32" s="347"/>
      <c r="AN32" s="348"/>
      <c r="AO32" s="202"/>
      <c r="BB32" s="526" t="str">
        <f t="shared" si="4"/>
        <v/>
      </c>
      <c r="BC32" s="526" t="str">
        <f t="shared" si="5"/>
        <v/>
      </c>
      <c r="BD32" s="526" t="str">
        <f t="shared" si="6"/>
        <v/>
      </c>
      <c r="BE32" s="526" t="str">
        <f t="shared" si="7"/>
        <v/>
      </c>
      <c r="BF32" s="526"/>
      <c r="BG32" s="526" t="str">
        <f t="shared" si="8"/>
        <v/>
      </c>
      <c r="BH32" s="526" t="str">
        <f t="shared" si="9"/>
        <v/>
      </c>
      <c r="BI32" s="526" t="str">
        <f t="shared" si="10"/>
        <v/>
      </c>
      <c r="BJ32" s="526" t="str">
        <f t="shared" si="11"/>
        <v/>
      </c>
      <c r="BK32" s="526"/>
      <c r="BL32" s="527" t="str">
        <f t="shared" si="12"/>
        <v/>
      </c>
      <c r="BM32" s="527" t="str">
        <f t="shared" si="13"/>
        <v/>
      </c>
      <c r="BN32" s="525" t="str">
        <f t="shared" si="14"/>
        <v/>
      </c>
      <c r="BO32" s="526"/>
      <c r="BT32" s="255"/>
      <c r="BU32" s="255"/>
      <c r="BV32" s="255"/>
    </row>
    <row r="33" spans="1:74" ht="23.4" customHeight="1" x14ac:dyDescent="0.2">
      <c r="A33" s="546">
        <v>26</v>
      </c>
      <c r="B33" s="394" t="str">
        <f>IF(D33&amp;E33="","",COUNT(B$8:B32)+1)</f>
        <v/>
      </c>
      <c r="C33" s="37"/>
      <c r="D33" s="270"/>
      <c r="E33" s="270"/>
      <c r="F33" s="270"/>
      <c r="G33" s="271"/>
      <c r="H33" s="262"/>
      <c r="I33" s="437" t="str">
        <f t="shared" si="0"/>
        <v/>
      </c>
      <c r="J33" s="38"/>
      <c r="K33" s="39"/>
      <c r="L33" s="39"/>
      <c r="M33" s="39"/>
      <c r="N33" s="388"/>
      <c r="O33" s="442" t="str">
        <f t="shared" si="1"/>
        <v/>
      </c>
      <c r="P33" s="39" t="str">
        <f t="shared" si="2"/>
        <v/>
      </c>
      <c r="Q33" s="241"/>
      <c r="R33" s="447"/>
      <c r="S33" s="249"/>
      <c r="T33" s="168"/>
      <c r="U33" s="40"/>
      <c r="V33" s="229"/>
      <c r="W33" s="559"/>
      <c r="X33" s="560"/>
      <c r="Y33" s="402"/>
      <c r="Z33" s="40"/>
      <c r="AA33" s="233"/>
      <c r="AB33" s="561"/>
      <c r="AC33" s="562"/>
      <c r="AD33" s="455" t="str">
        <f t="shared" si="3"/>
        <v/>
      </c>
      <c r="AE33" s="349"/>
      <c r="AF33" s="350"/>
      <c r="AG33" s="351"/>
      <c r="AH33" s="360"/>
      <c r="AI33" s="320"/>
      <c r="AJ33" s="353"/>
      <c r="AK33" s="354"/>
      <c r="AL33" s="355"/>
      <c r="AM33" s="197"/>
      <c r="AN33" s="356"/>
      <c r="AO33" s="357"/>
      <c r="BB33" s="526" t="str">
        <f t="shared" si="4"/>
        <v/>
      </c>
      <c r="BC33" s="526" t="str">
        <f t="shared" si="5"/>
        <v/>
      </c>
      <c r="BD33" s="526" t="str">
        <f t="shared" si="6"/>
        <v/>
      </c>
      <c r="BE33" s="526" t="str">
        <f t="shared" si="7"/>
        <v/>
      </c>
      <c r="BF33" s="526"/>
      <c r="BG33" s="526" t="str">
        <f t="shared" si="8"/>
        <v/>
      </c>
      <c r="BH33" s="526" t="str">
        <f t="shared" si="9"/>
        <v/>
      </c>
      <c r="BI33" s="526" t="str">
        <f t="shared" si="10"/>
        <v/>
      </c>
      <c r="BJ33" s="526" t="str">
        <f t="shared" si="11"/>
        <v/>
      </c>
      <c r="BK33" s="526"/>
      <c r="BL33" s="527" t="str">
        <f t="shared" si="12"/>
        <v/>
      </c>
      <c r="BM33" s="527" t="str">
        <f t="shared" si="13"/>
        <v/>
      </c>
      <c r="BN33" s="525" t="str">
        <f t="shared" si="14"/>
        <v/>
      </c>
      <c r="BO33" s="526"/>
      <c r="BT33" s="255"/>
      <c r="BU33" s="255"/>
      <c r="BV33" s="255"/>
    </row>
    <row r="34" spans="1:74" ht="23.4" customHeight="1" x14ac:dyDescent="0.2">
      <c r="A34" s="546">
        <v>27</v>
      </c>
      <c r="B34" s="392" t="str">
        <f>IF(D34&amp;E34="","",COUNT(B$8:B33)+1)</f>
        <v/>
      </c>
      <c r="C34" s="27"/>
      <c r="D34" s="266"/>
      <c r="E34" s="266"/>
      <c r="F34" s="266"/>
      <c r="G34" s="267"/>
      <c r="H34" s="260"/>
      <c r="I34" s="435" t="str">
        <f t="shared" si="0"/>
        <v/>
      </c>
      <c r="J34" s="28"/>
      <c r="K34" s="29"/>
      <c r="L34" s="30"/>
      <c r="M34" s="30"/>
      <c r="N34" s="385"/>
      <c r="O34" s="440" t="str">
        <f t="shared" si="1"/>
        <v/>
      </c>
      <c r="P34" s="29" t="str">
        <f t="shared" si="2"/>
        <v/>
      </c>
      <c r="Q34" s="239"/>
      <c r="R34" s="445"/>
      <c r="S34" s="250"/>
      <c r="T34" s="165"/>
      <c r="U34" s="31"/>
      <c r="V34" s="227"/>
      <c r="W34" s="551"/>
      <c r="X34" s="563"/>
      <c r="Y34" s="399"/>
      <c r="Z34" s="31"/>
      <c r="AA34" s="231"/>
      <c r="AB34" s="553"/>
      <c r="AC34" s="564"/>
      <c r="AD34" s="453" t="str">
        <f t="shared" si="3"/>
        <v/>
      </c>
      <c r="AE34" s="327"/>
      <c r="AF34" s="328"/>
      <c r="AG34" s="329"/>
      <c r="AH34" s="358"/>
      <c r="AI34" s="331"/>
      <c r="AJ34" s="332"/>
      <c r="AK34" s="333"/>
      <c r="AL34" s="334"/>
      <c r="AM34" s="335"/>
      <c r="AN34" s="336"/>
      <c r="AO34" s="337"/>
      <c r="BB34" s="526" t="str">
        <f t="shared" si="4"/>
        <v/>
      </c>
      <c r="BC34" s="526" t="str">
        <f t="shared" si="5"/>
        <v/>
      </c>
      <c r="BD34" s="526" t="str">
        <f t="shared" si="6"/>
        <v/>
      </c>
      <c r="BE34" s="526" t="str">
        <f t="shared" si="7"/>
        <v/>
      </c>
      <c r="BF34" s="526"/>
      <c r="BG34" s="526" t="str">
        <f t="shared" si="8"/>
        <v/>
      </c>
      <c r="BH34" s="526" t="str">
        <f t="shared" si="9"/>
        <v/>
      </c>
      <c r="BI34" s="526" t="str">
        <f t="shared" si="10"/>
        <v/>
      </c>
      <c r="BJ34" s="526" t="str">
        <f t="shared" si="11"/>
        <v/>
      </c>
      <c r="BK34" s="526"/>
      <c r="BL34" s="527" t="str">
        <f t="shared" si="12"/>
        <v/>
      </c>
      <c r="BM34" s="527" t="str">
        <f t="shared" si="13"/>
        <v/>
      </c>
      <c r="BN34" s="525" t="str">
        <f t="shared" si="14"/>
        <v/>
      </c>
      <c r="BO34" s="526"/>
      <c r="BT34" s="255"/>
      <c r="BU34" s="255"/>
      <c r="BV34" s="255"/>
    </row>
    <row r="35" spans="1:74" ht="23.4" customHeight="1" x14ac:dyDescent="0.2">
      <c r="A35" s="546">
        <v>28</v>
      </c>
      <c r="B35" s="392" t="str">
        <f>IF(D35&amp;E35="","",COUNT(B$8:B34)+1)</f>
        <v/>
      </c>
      <c r="C35" s="27"/>
      <c r="D35" s="266"/>
      <c r="E35" s="266"/>
      <c r="F35" s="266"/>
      <c r="G35" s="267"/>
      <c r="H35" s="260"/>
      <c r="I35" s="435" t="str">
        <f t="shared" si="0"/>
        <v/>
      </c>
      <c r="J35" s="28"/>
      <c r="K35" s="29"/>
      <c r="L35" s="30"/>
      <c r="M35" s="30"/>
      <c r="N35" s="385"/>
      <c r="O35" s="440" t="str">
        <f t="shared" si="1"/>
        <v/>
      </c>
      <c r="P35" s="29" t="str">
        <f t="shared" si="2"/>
        <v/>
      </c>
      <c r="Q35" s="239"/>
      <c r="R35" s="445"/>
      <c r="S35" s="250"/>
      <c r="T35" s="165"/>
      <c r="U35" s="31"/>
      <c r="V35" s="227"/>
      <c r="W35" s="551"/>
      <c r="X35" s="563"/>
      <c r="Y35" s="400"/>
      <c r="Z35" s="31"/>
      <c r="AA35" s="231"/>
      <c r="AB35" s="553"/>
      <c r="AC35" s="564"/>
      <c r="AD35" s="453" t="str">
        <f t="shared" si="3"/>
        <v/>
      </c>
      <c r="AE35" s="327"/>
      <c r="AF35" s="328"/>
      <c r="AG35" s="329"/>
      <c r="AH35" s="358"/>
      <c r="AI35" s="338"/>
      <c r="AJ35" s="332"/>
      <c r="AK35" s="333"/>
      <c r="AL35" s="334"/>
      <c r="AM35" s="335"/>
      <c r="AN35" s="336"/>
      <c r="AO35" s="337"/>
      <c r="BB35" s="526" t="str">
        <f t="shared" si="4"/>
        <v/>
      </c>
      <c r="BC35" s="526" t="str">
        <f t="shared" si="5"/>
        <v/>
      </c>
      <c r="BD35" s="526" t="str">
        <f t="shared" si="6"/>
        <v/>
      </c>
      <c r="BE35" s="526" t="str">
        <f t="shared" si="7"/>
        <v/>
      </c>
      <c r="BF35" s="526"/>
      <c r="BG35" s="526" t="str">
        <f t="shared" si="8"/>
        <v/>
      </c>
      <c r="BH35" s="526" t="str">
        <f t="shared" si="9"/>
        <v/>
      </c>
      <c r="BI35" s="526" t="str">
        <f t="shared" si="10"/>
        <v/>
      </c>
      <c r="BJ35" s="526" t="str">
        <f t="shared" si="11"/>
        <v/>
      </c>
      <c r="BK35" s="526"/>
      <c r="BL35" s="527" t="str">
        <f t="shared" si="12"/>
        <v/>
      </c>
      <c r="BM35" s="527" t="str">
        <f t="shared" si="13"/>
        <v/>
      </c>
      <c r="BN35" s="525" t="str">
        <f t="shared" si="14"/>
        <v/>
      </c>
      <c r="BO35" s="526"/>
      <c r="BT35" s="255"/>
      <c r="BU35" s="255"/>
      <c r="BV35" s="255"/>
    </row>
    <row r="36" spans="1:74" ht="23.4" customHeight="1" x14ac:dyDescent="0.2">
      <c r="A36" s="546">
        <v>29</v>
      </c>
      <c r="B36" s="392" t="str">
        <f>IF(D36&amp;E36="","",COUNT(B$8:B35)+1)</f>
        <v/>
      </c>
      <c r="C36" s="27"/>
      <c r="D36" s="266"/>
      <c r="E36" s="266"/>
      <c r="F36" s="266"/>
      <c r="G36" s="267"/>
      <c r="H36" s="260"/>
      <c r="I36" s="435" t="str">
        <f t="shared" si="0"/>
        <v/>
      </c>
      <c r="J36" s="28"/>
      <c r="K36" s="29"/>
      <c r="L36" s="30"/>
      <c r="M36" s="30"/>
      <c r="N36" s="385"/>
      <c r="O36" s="440" t="str">
        <f t="shared" si="1"/>
        <v/>
      </c>
      <c r="P36" s="29" t="str">
        <f t="shared" si="2"/>
        <v/>
      </c>
      <c r="Q36" s="239"/>
      <c r="R36" s="445"/>
      <c r="S36" s="250"/>
      <c r="T36" s="165"/>
      <c r="U36" s="31"/>
      <c r="V36" s="227"/>
      <c r="W36" s="551"/>
      <c r="X36" s="563"/>
      <c r="Y36" s="400"/>
      <c r="Z36" s="31"/>
      <c r="AA36" s="231"/>
      <c r="AB36" s="553"/>
      <c r="AC36" s="564"/>
      <c r="AD36" s="453" t="str">
        <f t="shared" si="3"/>
        <v/>
      </c>
      <c r="AE36" s="327"/>
      <c r="AF36" s="328"/>
      <c r="AG36" s="329"/>
      <c r="AH36" s="358"/>
      <c r="AI36" s="338"/>
      <c r="AJ36" s="332"/>
      <c r="AK36" s="333"/>
      <c r="AL36" s="334"/>
      <c r="AM36" s="335"/>
      <c r="AN36" s="336"/>
      <c r="AO36" s="337"/>
      <c r="BB36" s="526" t="str">
        <f t="shared" si="4"/>
        <v/>
      </c>
      <c r="BC36" s="526" t="str">
        <f t="shared" si="5"/>
        <v/>
      </c>
      <c r="BD36" s="526" t="str">
        <f t="shared" si="6"/>
        <v/>
      </c>
      <c r="BE36" s="526" t="str">
        <f t="shared" si="7"/>
        <v/>
      </c>
      <c r="BF36" s="526"/>
      <c r="BG36" s="526" t="str">
        <f t="shared" si="8"/>
        <v/>
      </c>
      <c r="BH36" s="526" t="str">
        <f t="shared" si="9"/>
        <v/>
      </c>
      <c r="BI36" s="526" t="str">
        <f t="shared" si="10"/>
        <v/>
      </c>
      <c r="BJ36" s="526" t="str">
        <f t="shared" si="11"/>
        <v/>
      </c>
      <c r="BK36" s="526"/>
      <c r="BL36" s="527" t="str">
        <f t="shared" si="12"/>
        <v/>
      </c>
      <c r="BM36" s="527" t="str">
        <f t="shared" si="13"/>
        <v/>
      </c>
      <c r="BN36" s="525" t="str">
        <f t="shared" si="14"/>
        <v/>
      </c>
      <c r="BO36" s="526"/>
      <c r="BT36" s="255"/>
      <c r="BU36" s="255"/>
      <c r="BV36" s="255"/>
    </row>
    <row r="37" spans="1:74" ht="23.4" customHeight="1" x14ac:dyDescent="0.2">
      <c r="A37" s="546">
        <v>30</v>
      </c>
      <c r="B37" s="393" t="str">
        <f>IF(D37&amp;E37="","",COUNT(B$8:B36)+1)</f>
        <v/>
      </c>
      <c r="C37" s="32"/>
      <c r="D37" s="268"/>
      <c r="E37" s="268"/>
      <c r="F37" s="268"/>
      <c r="G37" s="269"/>
      <c r="H37" s="261"/>
      <c r="I37" s="436" t="str">
        <f t="shared" si="0"/>
        <v/>
      </c>
      <c r="J37" s="33"/>
      <c r="K37" s="34"/>
      <c r="L37" s="35"/>
      <c r="M37" s="35"/>
      <c r="N37" s="387"/>
      <c r="O37" s="441" t="str">
        <f t="shared" si="1"/>
        <v/>
      </c>
      <c r="P37" s="34" t="str">
        <f t="shared" si="2"/>
        <v/>
      </c>
      <c r="Q37" s="240"/>
      <c r="R37" s="446"/>
      <c r="S37" s="251"/>
      <c r="T37" s="167"/>
      <c r="U37" s="36"/>
      <c r="V37" s="228"/>
      <c r="W37" s="555"/>
      <c r="X37" s="565"/>
      <c r="Y37" s="401"/>
      <c r="Z37" s="36"/>
      <c r="AA37" s="232"/>
      <c r="AB37" s="557"/>
      <c r="AC37" s="566"/>
      <c r="AD37" s="454" t="str">
        <f t="shared" si="3"/>
        <v/>
      </c>
      <c r="AE37" s="339"/>
      <c r="AF37" s="340"/>
      <c r="AG37" s="341"/>
      <c r="AH37" s="359"/>
      <c r="AI37" s="343"/>
      <c r="AJ37" s="344"/>
      <c r="AK37" s="345"/>
      <c r="AL37" s="346"/>
      <c r="AM37" s="347"/>
      <c r="AN37" s="348"/>
      <c r="AO37" s="202"/>
      <c r="BB37" s="526" t="str">
        <f t="shared" si="4"/>
        <v/>
      </c>
      <c r="BC37" s="526" t="str">
        <f t="shared" si="5"/>
        <v/>
      </c>
      <c r="BD37" s="526" t="str">
        <f t="shared" si="6"/>
        <v/>
      </c>
      <c r="BE37" s="526" t="str">
        <f t="shared" si="7"/>
        <v/>
      </c>
      <c r="BF37" s="526"/>
      <c r="BG37" s="526" t="str">
        <f t="shared" si="8"/>
        <v/>
      </c>
      <c r="BH37" s="526" t="str">
        <f t="shared" si="9"/>
        <v/>
      </c>
      <c r="BI37" s="526" t="str">
        <f t="shared" si="10"/>
        <v/>
      </c>
      <c r="BJ37" s="526" t="str">
        <f t="shared" si="11"/>
        <v/>
      </c>
      <c r="BK37" s="526"/>
      <c r="BL37" s="527" t="str">
        <f t="shared" si="12"/>
        <v/>
      </c>
      <c r="BM37" s="527" t="str">
        <f t="shared" si="13"/>
        <v/>
      </c>
      <c r="BN37" s="525" t="str">
        <f t="shared" si="14"/>
        <v/>
      </c>
      <c r="BO37" s="526"/>
      <c r="BT37" s="255"/>
      <c r="BU37" s="255"/>
      <c r="BV37" s="255"/>
    </row>
    <row r="38" spans="1:74" ht="23.4" customHeight="1" x14ac:dyDescent="0.2">
      <c r="A38" s="546">
        <v>31</v>
      </c>
      <c r="B38" s="394" t="str">
        <f>IF(D38&amp;E38="","",COUNT(B$8:B37)+1)</f>
        <v/>
      </c>
      <c r="C38" s="37"/>
      <c r="D38" s="270"/>
      <c r="E38" s="270"/>
      <c r="F38" s="270"/>
      <c r="G38" s="271"/>
      <c r="H38" s="262"/>
      <c r="I38" s="437" t="str">
        <f t="shared" si="0"/>
        <v/>
      </c>
      <c r="J38" s="38"/>
      <c r="K38" s="39"/>
      <c r="L38" s="39"/>
      <c r="M38" s="39"/>
      <c r="N38" s="388"/>
      <c r="O38" s="442" t="str">
        <f t="shared" si="1"/>
        <v/>
      </c>
      <c r="P38" s="39" t="str">
        <f t="shared" si="2"/>
        <v/>
      </c>
      <c r="Q38" s="241"/>
      <c r="R38" s="447"/>
      <c r="S38" s="249"/>
      <c r="T38" s="168"/>
      <c r="U38" s="40"/>
      <c r="V38" s="229"/>
      <c r="W38" s="559"/>
      <c r="X38" s="560"/>
      <c r="Y38" s="402"/>
      <c r="Z38" s="40"/>
      <c r="AA38" s="233"/>
      <c r="AB38" s="561"/>
      <c r="AC38" s="562"/>
      <c r="AD38" s="455" t="str">
        <f t="shared" si="3"/>
        <v/>
      </c>
      <c r="AE38" s="349"/>
      <c r="AF38" s="350"/>
      <c r="AG38" s="351"/>
      <c r="AH38" s="360"/>
      <c r="AI38" s="320"/>
      <c r="AJ38" s="353"/>
      <c r="AK38" s="354"/>
      <c r="AL38" s="355"/>
      <c r="AM38" s="197"/>
      <c r="AN38" s="356"/>
      <c r="AO38" s="357"/>
      <c r="BB38" s="526" t="str">
        <f t="shared" si="4"/>
        <v/>
      </c>
      <c r="BC38" s="526" t="str">
        <f t="shared" si="5"/>
        <v/>
      </c>
      <c r="BD38" s="526" t="str">
        <f t="shared" si="6"/>
        <v/>
      </c>
      <c r="BE38" s="526" t="str">
        <f t="shared" si="7"/>
        <v/>
      </c>
      <c r="BF38" s="526"/>
      <c r="BG38" s="526" t="str">
        <f t="shared" si="8"/>
        <v/>
      </c>
      <c r="BH38" s="526" t="str">
        <f t="shared" si="9"/>
        <v/>
      </c>
      <c r="BI38" s="526" t="str">
        <f t="shared" si="10"/>
        <v/>
      </c>
      <c r="BJ38" s="526" t="str">
        <f t="shared" si="11"/>
        <v/>
      </c>
      <c r="BK38" s="526"/>
      <c r="BL38" s="527" t="str">
        <f t="shared" si="12"/>
        <v/>
      </c>
      <c r="BM38" s="527" t="str">
        <f t="shared" si="13"/>
        <v/>
      </c>
      <c r="BN38" s="525" t="str">
        <f t="shared" si="14"/>
        <v/>
      </c>
      <c r="BO38" s="526"/>
      <c r="BT38" s="255"/>
      <c r="BU38" s="255"/>
      <c r="BV38" s="255"/>
    </row>
    <row r="39" spans="1:74" ht="23.4" customHeight="1" x14ac:dyDescent="0.2">
      <c r="A39" s="546">
        <v>32</v>
      </c>
      <c r="B39" s="392" t="str">
        <f>IF(D39&amp;E39="","",COUNT(B$8:B38)+1)</f>
        <v/>
      </c>
      <c r="C39" s="27"/>
      <c r="D39" s="266"/>
      <c r="E39" s="266"/>
      <c r="F39" s="266"/>
      <c r="G39" s="267"/>
      <c r="H39" s="260"/>
      <c r="I39" s="435" t="str">
        <f t="shared" si="0"/>
        <v/>
      </c>
      <c r="J39" s="28"/>
      <c r="K39" s="29"/>
      <c r="L39" s="30"/>
      <c r="M39" s="30"/>
      <c r="N39" s="385"/>
      <c r="O39" s="440" t="str">
        <f t="shared" si="1"/>
        <v/>
      </c>
      <c r="P39" s="29" t="str">
        <f t="shared" si="2"/>
        <v/>
      </c>
      <c r="Q39" s="239"/>
      <c r="R39" s="445"/>
      <c r="S39" s="250"/>
      <c r="T39" s="165"/>
      <c r="U39" s="31"/>
      <c r="V39" s="227"/>
      <c r="W39" s="551"/>
      <c r="X39" s="563"/>
      <c r="Y39" s="399"/>
      <c r="Z39" s="31"/>
      <c r="AA39" s="231"/>
      <c r="AB39" s="553"/>
      <c r="AC39" s="564"/>
      <c r="AD39" s="453" t="str">
        <f t="shared" si="3"/>
        <v/>
      </c>
      <c r="AE39" s="327"/>
      <c r="AF39" s="328"/>
      <c r="AG39" s="329"/>
      <c r="AH39" s="358"/>
      <c r="AI39" s="331"/>
      <c r="AJ39" s="332"/>
      <c r="AK39" s="333"/>
      <c r="AL39" s="334"/>
      <c r="AM39" s="335"/>
      <c r="AN39" s="336"/>
      <c r="AO39" s="337"/>
      <c r="BB39" s="526" t="str">
        <f t="shared" si="4"/>
        <v/>
      </c>
      <c r="BC39" s="526" t="str">
        <f t="shared" si="5"/>
        <v/>
      </c>
      <c r="BD39" s="526" t="str">
        <f t="shared" si="6"/>
        <v/>
      </c>
      <c r="BE39" s="526" t="str">
        <f t="shared" si="7"/>
        <v/>
      </c>
      <c r="BF39" s="526"/>
      <c r="BG39" s="526" t="str">
        <f t="shared" si="8"/>
        <v/>
      </c>
      <c r="BH39" s="526" t="str">
        <f t="shared" si="9"/>
        <v/>
      </c>
      <c r="BI39" s="526" t="str">
        <f t="shared" si="10"/>
        <v/>
      </c>
      <c r="BJ39" s="526" t="str">
        <f t="shared" si="11"/>
        <v/>
      </c>
      <c r="BK39" s="526"/>
      <c r="BL39" s="527" t="str">
        <f t="shared" si="12"/>
        <v/>
      </c>
      <c r="BM39" s="527" t="str">
        <f t="shared" si="13"/>
        <v/>
      </c>
      <c r="BN39" s="525" t="str">
        <f t="shared" si="14"/>
        <v/>
      </c>
      <c r="BO39" s="526"/>
      <c r="BT39" s="255"/>
      <c r="BU39" s="255"/>
      <c r="BV39" s="255"/>
    </row>
    <row r="40" spans="1:74" ht="23.4" customHeight="1" x14ac:dyDescent="0.2">
      <c r="A40" s="546">
        <v>33</v>
      </c>
      <c r="B40" s="392" t="str">
        <f>IF(D40&amp;E40="","",COUNT(B$8:B39)+1)</f>
        <v/>
      </c>
      <c r="C40" s="27"/>
      <c r="D40" s="266"/>
      <c r="E40" s="266"/>
      <c r="F40" s="266"/>
      <c r="G40" s="267"/>
      <c r="H40" s="260"/>
      <c r="I40" s="435" t="str">
        <f t="shared" si="0"/>
        <v/>
      </c>
      <c r="J40" s="28"/>
      <c r="K40" s="29"/>
      <c r="L40" s="30"/>
      <c r="M40" s="30"/>
      <c r="N40" s="385"/>
      <c r="O40" s="440" t="str">
        <f t="shared" si="1"/>
        <v/>
      </c>
      <c r="P40" s="29" t="str">
        <f t="shared" si="2"/>
        <v/>
      </c>
      <c r="Q40" s="239"/>
      <c r="R40" s="445"/>
      <c r="S40" s="250"/>
      <c r="T40" s="165"/>
      <c r="U40" s="31"/>
      <c r="V40" s="227"/>
      <c r="W40" s="551"/>
      <c r="X40" s="563"/>
      <c r="Y40" s="400"/>
      <c r="Z40" s="31"/>
      <c r="AA40" s="231"/>
      <c r="AB40" s="553"/>
      <c r="AC40" s="564"/>
      <c r="AD40" s="453" t="str">
        <f t="shared" si="3"/>
        <v/>
      </c>
      <c r="AE40" s="327"/>
      <c r="AF40" s="328"/>
      <c r="AG40" s="329"/>
      <c r="AH40" s="358"/>
      <c r="AI40" s="338"/>
      <c r="AJ40" s="332"/>
      <c r="AK40" s="333"/>
      <c r="AL40" s="334"/>
      <c r="AM40" s="335"/>
      <c r="AN40" s="336"/>
      <c r="AO40" s="337"/>
      <c r="BB40" s="526" t="str">
        <f t="shared" si="4"/>
        <v/>
      </c>
      <c r="BC40" s="526" t="str">
        <f t="shared" si="5"/>
        <v/>
      </c>
      <c r="BD40" s="526" t="str">
        <f t="shared" si="6"/>
        <v/>
      </c>
      <c r="BE40" s="526" t="str">
        <f t="shared" si="7"/>
        <v/>
      </c>
      <c r="BF40" s="526"/>
      <c r="BG40" s="526" t="str">
        <f t="shared" si="8"/>
        <v/>
      </c>
      <c r="BH40" s="526" t="str">
        <f t="shared" si="9"/>
        <v/>
      </c>
      <c r="BI40" s="526" t="str">
        <f t="shared" si="10"/>
        <v/>
      </c>
      <c r="BJ40" s="526" t="str">
        <f t="shared" si="11"/>
        <v/>
      </c>
      <c r="BK40" s="526"/>
      <c r="BL40" s="527" t="str">
        <f t="shared" si="12"/>
        <v/>
      </c>
      <c r="BM40" s="527" t="str">
        <f t="shared" si="13"/>
        <v/>
      </c>
      <c r="BN40" s="525" t="str">
        <f t="shared" si="14"/>
        <v/>
      </c>
      <c r="BO40" s="526"/>
      <c r="BT40" s="255"/>
      <c r="BU40" s="255"/>
      <c r="BV40" s="255"/>
    </row>
    <row r="41" spans="1:74" ht="23.4" customHeight="1" x14ac:dyDescent="0.2">
      <c r="A41" s="546">
        <v>34</v>
      </c>
      <c r="B41" s="392" t="str">
        <f>IF(D41&amp;E41="","",COUNT(B$8:B40)+1)</f>
        <v/>
      </c>
      <c r="C41" s="27"/>
      <c r="D41" s="266"/>
      <c r="E41" s="266"/>
      <c r="F41" s="266"/>
      <c r="G41" s="267"/>
      <c r="H41" s="260"/>
      <c r="I41" s="435" t="str">
        <f t="shared" si="0"/>
        <v/>
      </c>
      <c r="J41" s="28"/>
      <c r="K41" s="29"/>
      <c r="L41" s="30"/>
      <c r="M41" s="30"/>
      <c r="N41" s="385"/>
      <c r="O41" s="440" t="str">
        <f t="shared" si="1"/>
        <v/>
      </c>
      <c r="P41" s="29" t="str">
        <f t="shared" si="2"/>
        <v/>
      </c>
      <c r="Q41" s="239"/>
      <c r="R41" s="445"/>
      <c r="S41" s="250"/>
      <c r="T41" s="165"/>
      <c r="U41" s="31"/>
      <c r="V41" s="227"/>
      <c r="W41" s="551"/>
      <c r="X41" s="563"/>
      <c r="Y41" s="400"/>
      <c r="Z41" s="31"/>
      <c r="AA41" s="231"/>
      <c r="AB41" s="553"/>
      <c r="AC41" s="564"/>
      <c r="AD41" s="453" t="str">
        <f t="shared" si="3"/>
        <v/>
      </c>
      <c r="AE41" s="327"/>
      <c r="AF41" s="328"/>
      <c r="AG41" s="329"/>
      <c r="AH41" s="358"/>
      <c r="AI41" s="338"/>
      <c r="AJ41" s="332"/>
      <c r="AK41" s="333"/>
      <c r="AL41" s="334"/>
      <c r="AM41" s="335"/>
      <c r="AN41" s="336"/>
      <c r="AO41" s="337"/>
      <c r="BB41" s="526" t="str">
        <f t="shared" si="4"/>
        <v/>
      </c>
      <c r="BC41" s="526" t="str">
        <f t="shared" si="5"/>
        <v/>
      </c>
      <c r="BD41" s="526" t="str">
        <f t="shared" si="6"/>
        <v/>
      </c>
      <c r="BE41" s="526" t="str">
        <f t="shared" si="7"/>
        <v/>
      </c>
      <c r="BF41" s="526"/>
      <c r="BG41" s="526" t="str">
        <f t="shared" si="8"/>
        <v/>
      </c>
      <c r="BH41" s="526" t="str">
        <f t="shared" si="9"/>
        <v/>
      </c>
      <c r="BI41" s="526" t="str">
        <f t="shared" si="10"/>
        <v/>
      </c>
      <c r="BJ41" s="526" t="str">
        <f t="shared" si="11"/>
        <v/>
      </c>
      <c r="BK41" s="526"/>
      <c r="BL41" s="527" t="str">
        <f t="shared" si="12"/>
        <v/>
      </c>
      <c r="BM41" s="527" t="str">
        <f t="shared" si="13"/>
        <v/>
      </c>
      <c r="BN41" s="525" t="str">
        <f t="shared" si="14"/>
        <v/>
      </c>
      <c r="BO41" s="526"/>
      <c r="BT41" s="255"/>
      <c r="BU41" s="255"/>
      <c r="BV41" s="255"/>
    </row>
    <row r="42" spans="1:74" ht="23.4" customHeight="1" x14ac:dyDescent="0.2">
      <c r="A42" s="546">
        <v>35</v>
      </c>
      <c r="B42" s="393" t="str">
        <f>IF(D42&amp;E42="","",COUNT(B$8:B41)+1)</f>
        <v/>
      </c>
      <c r="C42" s="32"/>
      <c r="D42" s="268"/>
      <c r="E42" s="268"/>
      <c r="F42" s="268"/>
      <c r="G42" s="269"/>
      <c r="H42" s="261"/>
      <c r="I42" s="436" t="str">
        <f t="shared" si="0"/>
        <v/>
      </c>
      <c r="J42" s="33"/>
      <c r="K42" s="34"/>
      <c r="L42" s="35"/>
      <c r="M42" s="35"/>
      <c r="N42" s="387"/>
      <c r="O42" s="441" t="str">
        <f t="shared" si="1"/>
        <v/>
      </c>
      <c r="P42" s="34" t="str">
        <f t="shared" si="2"/>
        <v/>
      </c>
      <c r="Q42" s="240"/>
      <c r="R42" s="446"/>
      <c r="S42" s="251"/>
      <c r="T42" s="167"/>
      <c r="U42" s="36"/>
      <c r="V42" s="228"/>
      <c r="W42" s="555"/>
      <c r="X42" s="565"/>
      <c r="Y42" s="401"/>
      <c r="Z42" s="36"/>
      <c r="AA42" s="232"/>
      <c r="AB42" s="557"/>
      <c r="AC42" s="566"/>
      <c r="AD42" s="454" t="str">
        <f t="shared" si="3"/>
        <v/>
      </c>
      <c r="AE42" s="339"/>
      <c r="AF42" s="340"/>
      <c r="AG42" s="341"/>
      <c r="AH42" s="359"/>
      <c r="AI42" s="343"/>
      <c r="AJ42" s="344"/>
      <c r="AK42" s="345"/>
      <c r="AL42" s="346"/>
      <c r="AM42" s="347"/>
      <c r="AN42" s="348"/>
      <c r="AO42" s="202"/>
      <c r="BB42" s="526" t="str">
        <f t="shared" si="4"/>
        <v/>
      </c>
      <c r="BC42" s="526" t="str">
        <f t="shared" si="5"/>
        <v/>
      </c>
      <c r="BD42" s="526" t="str">
        <f t="shared" si="6"/>
        <v/>
      </c>
      <c r="BE42" s="526" t="str">
        <f t="shared" si="7"/>
        <v/>
      </c>
      <c r="BF42" s="526"/>
      <c r="BG42" s="526" t="str">
        <f t="shared" si="8"/>
        <v/>
      </c>
      <c r="BH42" s="526" t="str">
        <f t="shared" si="9"/>
        <v/>
      </c>
      <c r="BI42" s="526" t="str">
        <f t="shared" si="10"/>
        <v/>
      </c>
      <c r="BJ42" s="526" t="str">
        <f t="shared" si="11"/>
        <v/>
      </c>
      <c r="BK42" s="526"/>
      <c r="BL42" s="527" t="str">
        <f t="shared" si="12"/>
        <v/>
      </c>
      <c r="BM42" s="527" t="str">
        <f t="shared" si="13"/>
        <v/>
      </c>
      <c r="BN42" s="525" t="str">
        <f t="shared" si="14"/>
        <v/>
      </c>
      <c r="BO42" s="526"/>
      <c r="BT42" s="255"/>
      <c r="BU42" s="255"/>
      <c r="BV42" s="255"/>
    </row>
    <row r="43" spans="1:74" ht="23.4" customHeight="1" x14ac:dyDescent="0.2">
      <c r="A43" s="546">
        <v>36</v>
      </c>
      <c r="B43" s="394" t="str">
        <f>IF(D43&amp;E43="","",COUNT(B$8:B42)+1)</f>
        <v/>
      </c>
      <c r="C43" s="37"/>
      <c r="D43" s="270"/>
      <c r="E43" s="270"/>
      <c r="F43" s="270"/>
      <c r="G43" s="271"/>
      <c r="H43" s="262"/>
      <c r="I43" s="437" t="str">
        <f t="shared" si="0"/>
        <v/>
      </c>
      <c r="J43" s="38"/>
      <c r="K43" s="39"/>
      <c r="L43" s="39"/>
      <c r="M43" s="39"/>
      <c r="N43" s="388"/>
      <c r="O43" s="442" t="str">
        <f t="shared" si="1"/>
        <v/>
      </c>
      <c r="P43" s="39" t="str">
        <f t="shared" si="2"/>
        <v/>
      </c>
      <c r="Q43" s="241"/>
      <c r="R43" s="447"/>
      <c r="S43" s="249"/>
      <c r="T43" s="168"/>
      <c r="U43" s="40"/>
      <c r="V43" s="229"/>
      <c r="W43" s="559"/>
      <c r="X43" s="560"/>
      <c r="Y43" s="402"/>
      <c r="Z43" s="40"/>
      <c r="AA43" s="233"/>
      <c r="AB43" s="561"/>
      <c r="AC43" s="562"/>
      <c r="AD43" s="455" t="str">
        <f t="shared" si="3"/>
        <v/>
      </c>
      <c r="AE43" s="349"/>
      <c r="AF43" s="350"/>
      <c r="AG43" s="351"/>
      <c r="AH43" s="360"/>
      <c r="AI43" s="320"/>
      <c r="AJ43" s="353"/>
      <c r="AK43" s="354"/>
      <c r="AL43" s="355"/>
      <c r="AM43" s="197"/>
      <c r="AN43" s="356"/>
      <c r="AO43" s="357"/>
      <c r="BB43" s="526" t="str">
        <f t="shared" si="4"/>
        <v/>
      </c>
      <c r="BC43" s="526" t="str">
        <f t="shared" si="5"/>
        <v/>
      </c>
      <c r="BD43" s="526" t="str">
        <f t="shared" si="6"/>
        <v/>
      </c>
      <c r="BE43" s="526" t="str">
        <f t="shared" si="7"/>
        <v/>
      </c>
      <c r="BF43" s="526"/>
      <c r="BG43" s="526" t="str">
        <f t="shared" si="8"/>
        <v/>
      </c>
      <c r="BH43" s="526" t="str">
        <f t="shared" si="9"/>
        <v/>
      </c>
      <c r="BI43" s="526" t="str">
        <f t="shared" si="10"/>
        <v/>
      </c>
      <c r="BJ43" s="526" t="str">
        <f t="shared" si="11"/>
        <v/>
      </c>
      <c r="BK43" s="526"/>
      <c r="BL43" s="527" t="str">
        <f t="shared" si="12"/>
        <v/>
      </c>
      <c r="BM43" s="527" t="str">
        <f t="shared" si="13"/>
        <v/>
      </c>
      <c r="BN43" s="525" t="str">
        <f t="shared" si="14"/>
        <v/>
      </c>
      <c r="BO43" s="526"/>
      <c r="BT43" s="255"/>
      <c r="BU43" s="255"/>
      <c r="BV43" s="255"/>
    </row>
    <row r="44" spans="1:74" ht="23.4" customHeight="1" x14ac:dyDescent="0.2">
      <c r="A44" s="546">
        <v>37</v>
      </c>
      <c r="B44" s="392" t="str">
        <f>IF(D44&amp;E44="","",COUNT(B$8:B43)+1)</f>
        <v/>
      </c>
      <c r="C44" s="27"/>
      <c r="D44" s="266"/>
      <c r="E44" s="266"/>
      <c r="F44" s="266"/>
      <c r="G44" s="267"/>
      <c r="H44" s="260"/>
      <c r="I44" s="435" t="str">
        <f t="shared" si="0"/>
        <v/>
      </c>
      <c r="J44" s="28"/>
      <c r="K44" s="29"/>
      <c r="L44" s="30"/>
      <c r="M44" s="30"/>
      <c r="N44" s="385"/>
      <c r="O44" s="440" t="str">
        <f t="shared" si="1"/>
        <v/>
      </c>
      <c r="P44" s="29" t="str">
        <f t="shared" si="2"/>
        <v/>
      </c>
      <c r="Q44" s="239"/>
      <c r="R44" s="445"/>
      <c r="S44" s="250"/>
      <c r="T44" s="165"/>
      <c r="U44" s="31"/>
      <c r="V44" s="227"/>
      <c r="W44" s="551"/>
      <c r="X44" s="563"/>
      <c r="Y44" s="399"/>
      <c r="Z44" s="31"/>
      <c r="AA44" s="231"/>
      <c r="AB44" s="553"/>
      <c r="AC44" s="564"/>
      <c r="AD44" s="453" t="str">
        <f t="shared" si="3"/>
        <v/>
      </c>
      <c r="AE44" s="327"/>
      <c r="AF44" s="328"/>
      <c r="AG44" s="329"/>
      <c r="AH44" s="358"/>
      <c r="AI44" s="331"/>
      <c r="AJ44" s="332"/>
      <c r="AK44" s="333"/>
      <c r="AL44" s="334"/>
      <c r="AM44" s="335"/>
      <c r="AN44" s="336"/>
      <c r="AO44" s="337"/>
      <c r="BB44" s="526" t="str">
        <f t="shared" si="4"/>
        <v/>
      </c>
      <c r="BC44" s="526" t="str">
        <f t="shared" si="5"/>
        <v/>
      </c>
      <c r="BD44" s="526" t="str">
        <f t="shared" si="6"/>
        <v/>
      </c>
      <c r="BE44" s="526" t="str">
        <f t="shared" si="7"/>
        <v/>
      </c>
      <c r="BF44" s="526"/>
      <c r="BG44" s="526" t="str">
        <f t="shared" si="8"/>
        <v/>
      </c>
      <c r="BH44" s="526" t="str">
        <f t="shared" si="9"/>
        <v/>
      </c>
      <c r="BI44" s="526" t="str">
        <f t="shared" si="10"/>
        <v/>
      </c>
      <c r="BJ44" s="526" t="str">
        <f t="shared" si="11"/>
        <v/>
      </c>
      <c r="BK44" s="526"/>
      <c r="BL44" s="527" t="str">
        <f t="shared" si="12"/>
        <v/>
      </c>
      <c r="BM44" s="527" t="str">
        <f t="shared" si="13"/>
        <v/>
      </c>
      <c r="BN44" s="525" t="str">
        <f t="shared" si="14"/>
        <v/>
      </c>
      <c r="BO44" s="526"/>
      <c r="BT44" s="255"/>
      <c r="BU44" s="255"/>
      <c r="BV44" s="255"/>
    </row>
    <row r="45" spans="1:74" ht="23.4" customHeight="1" x14ac:dyDescent="0.2">
      <c r="A45" s="546">
        <v>38</v>
      </c>
      <c r="B45" s="392" t="str">
        <f>IF(D45&amp;E45="","",COUNT(B$8:B44)+1)</f>
        <v/>
      </c>
      <c r="C45" s="27"/>
      <c r="D45" s="266"/>
      <c r="E45" s="266"/>
      <c r="F45" s="266"/>
      <c r="G45" s="267"/>
      <c r="H45" s="260"/>
      <c r="I45" s="435" t="str">
        <f t="shared" si="0"/>
        <v/>
      </c>
      <c r="J45" s="28"/>
      <c r="K45" s="29"/>
      <c r="L45" s="30"/>
      <c r="M45" s="30"/>
      <c r="N45" s="385"/>
      <c r="O45" s="440" t="str">
        <f t="shared" si="1"/>
        <v/>
      </c>
      <c r="P45" s="29" t="str">
        <f t="shared" si="2"/>
        <v/>
      </c>
      <c r="Q45" s="239"/>
      <c r="R45" s="445"/>
      <c r="S45" s="250"/>
      <c r="T45" s="165"/>
      <c r="U45" s="31"/>
      <c r="V45" s="227"/>
      <c r="W45" s="551"/>
      <c r="X45" s="563"/>
      <c r="Y45" s="400"/>
      <c r="Z45" s="31"/>
      <c r="AA45" s="231"/>
      <c r="AB45" s="553"/>
      <c r="AC45" s="564"/>
      <c r="AD45" s="453" t="str">
        <f t="shared" si="3"/>
        <v/>
      </c>
      <c r="AE45" s="327"/>
      <c r="AF45" s="328"/>
      <c r="AG45" s="329"/>
      <c r="AH45" s="358"/>
      <c r="AI45" s="338"/>
      <c r="AJ45" s="332"/>
      <c r="AK45" s="333"/>
      <c r="AL45" s="334"/>
      <c r="AM45" s="335"/>
      <c r="AN45" s="336"/>
      <c r="AO45" s="337"/>
      <c r="BB45" s="526" t="str">
        <f t="shared" si="4"/>
        <v/>
      </c>
      <c r="BC45" s="526" t="str">
        <f t="shared" si="5"/>
        <v/>
      </c>
      <c r="BD45" s="526" t="str">
        <f t="shared" si="6"/>
        <v/>
      </c>
      <c r="BE45" s="526" t="str">
        <f t="shared" si="7"/>
        <v/>
      </c>
      <c r="BF45" s="526"/>
      <c r="BG45" s="526" t="str">
        <f t="shared" si="8"/>
        <v/>
      </c>
      <c r="BH45" s="526" t="str">
        <f t="shared" si="9"/>
        <v/>
      </c>
      <c r="BI45" s="526" t="str">
        <f t="shared" si="10"/>
        <v/>
      </c>
      <c r="BJ45" s="526" t="str">
        <f t="shared" si="11"/>
        <v/>
      </c>
      <c r="BK45" s="526"/>
      <c r="BL45" s="527" t="str">
        <f t="shared" si="12"/>
        <v/>
      </c>
      <c r="BM45" s="527" t="str">
        <f t="shared" si="13"/>
        <v/>
      </c>
      <c r="BN45" s="525" t="str">
        <f t="shared" si="14"/>
        <v/>
      </c>
      <c r="BO45" s="526"/>
      <c r="BT45" s="255"/>
      <c r="BU45" s="255"/>
      <c r="BV45" s="255"/>
    </row>
    <row r="46" spans="1:74" ht="23.4" customHeight="1" x14ac:dyDescent="0.2">
      <c r="A46" s="546">
        <v>39</v>
      </c>
      <c r="B46" s="392" t="str">
        <f>IF(D46&amp;E46="","",COUNT(B$8:B45)+1)</f>
        <v/>
      </c>
      <c r="C46" s="27"/>
      <c r="D46" s="266"/>
      <c r="E46" s="266"/>
      <c r="F46" s="266"/>
      <c r="G46" s="267"/>
      <c r="H46" s="260"/>
      <c r="I46" s="435" t="str">
        <f t="shared" si="0"/>
        <v/>
      </c>
      <c r="J46" s="28"/>
      <c r="K46" s="29"/>
      <c r="L46" s="30"/>
      <c r="M46" s="30"/>
      <c r="N46" s="385"/>
      <c r="O46" s="440" t="str">
        <f t="shared" si="1"/>
        <v/>
      </c>
      <c r="P46" s="29" t="str">
        <f t="shared" si="2"/>
        <v/>
      </c>
      <c r="Q46" s="239"/>
      <c r="R46" s="445"/>
      <c r="S46" s="250"/>
      <c r="T46" s="165"/>
      <c r="U46" s="31"/>
      <c r="V46" s="227"/>
      <c r="W46" s="551"/>
      <c r="X46" s="563"/>
      <c r="Y46" s="400"/>
      <c r="Z46" s="31"/>
      <c r="AA46" s="231"/>
      <c r="AB46" s="553"/>
      <c r="AC46" s="564"/>
      <c r="AD46" s="453" t="str">
        <f t="shared" si="3"/>
        <v/>
      </c>
      <c r="AE46" s="327"/>
      <c r="AF46" s="328"/>
      <c r="AG46" s="329"/>
      <c r="AH46" s="358"/>
      <c r="AI46" s="338"/>
      <c r="AJ46" s="332"/>
      <c r="AK46" s="333"/>
      <c r="AL46" s="334"/>
      <c r="AM46" s="335"/>
      <c r="AN46" s="336"/>
      <c r="AO46" s="337"/>
      <c r="BB46" s="526" t="str">
        <f t="shared" si="4"/>
        <v/>
      </c>
      <c r="BC46" s="526" t="str">
        <f t="shared" si="5"/>
        <v/>
      </c>
      <c r="BD46" s="526" t="str">
        <f t="shared" si="6"/>
        <v/>
      </c>
      <c r="BE46" s="526" t="str">
        <f t="shared" si="7"/>
        <v/>
      </c>
      <c r="BF46" s="526"/>
      <c r="BG46" s="526" t="str">
        <f t="shared" si="8"/>
        <v/>
      </c>
      <c r="BH46" s="526" t="str">
        <f t="shared" si="9"/>
        <v/>
      </c>
      <c r="BI46" s="526" t="str">
        <f t="shared" si="10"/>
        <v/>
      </c>
      <c r="BJ46" s="526" t="str">
        <f t="shared" si="11"/>
        <v/>
      </c>
      <c r="BK46" s="526"/>
      <c r="BL46" s="527" t="str">
        <f t="shared" si="12"/>
        <v/>
      </c>
      <c r="BM46" s="527" t="str">
        <f t="shared" si="13"/>
        <v/>
      </c>
      <c r="BN46" s="525" t="str">
        <f t="shared" si="14"/>
        <v/>
      </c>
      <c r="BO46" s="526"/>
      <c r="BT46" s="255"/>
      <c r="BU46" s="255"/>
      <c r="BV46" s="255"/>
    </row>
    <row r="47" spans="1:74" ht="23.4" customHeight="1" x14ac:dyDescent="0.2">
      <c r="A47" s="546">
        <v>40</v>
      </c>
      <c r="B47" s="393" t="str">
        <f>IF(D47&amp;E47="","",COUNT(B$8:B46)+1)</f>
        <v/>
      </c>
      <c r="C47" s="32"/>
      <c r="D47" s="268"/>
      <c r="E47" s="268"/>
      <c r="F47" s="268"/>
      <c r="G47" s="269"/>
      <c r="H47" s="261"/>
      <c r="I47" s="436" t="str">
        <f t="shared" si="0"/>
        <v/>
      </c>
      <c r="J47" s="33"/>
      <c r="K47" s="34"/>
      <c r="L47" s="35"/>
      <c r="M47" s="35"/>
      <c r="N47" s="387"/>
      <c r="O47" s="441" t="str">
        <f t="shared" si="1"/>
        <v/>
      </c>
      <c r="P47" s="34" t="str">
        <f t="shared" si="2"/>
        <v/>
      </c>
      <c r="Q47" s="240"/>
      <c r="R47" s="446"/>
      <c r="S47" s="251"/>
      <c r="T47" s="167"/>
      <c r="U47" s="36"/>
      <c r="V47" s="228"/>
      <c r="W47" s="555"/>
      <c r="X47" s="565"/>
      <c r="Y47" s="401"/>
      <c r="Z47" s="36"/>
      <c r="AA47" s="232"/>
      <c r="AB47" s="557"/>
      <c r="AC47" s="566"/>
      <c r="AD47" s="454" t="str">
        <f t="shared" si="3"/>
        <v/>
      </c>
      <c r="AE47" s="339"/>
      <c r="AF47" s="340"/>
      <c r="AG47" s="341"/>
      <c r="AH47" s="359"/>
      <c r="AI47" s="343"/>
      <c r="AJ47" s="344"/>
      <c r="AK47" s="345"/>
      <c r="AL47" s="346"/>
      <c r="AM47" s="347"/>
      <c r="AN47" s="348"/>
      <c r="AO47" s="202"/>
      <c r="BB47" s="526" t="str">
        <f t="shared" si="4"/>
        <v/>
      </c>
      <c r="BC47" s="526" t="str">
        <f t="shared" si="5"/>
        <v/>
      </c>
      <c r="BD47" s="526" t="str">
        <f t="shared" si="6"/>
        <v/>
      </c>
      <c r="BE47" s="526" t="str">
        <f t="shared" si="7"/>
        <v/>
      </c>
      <c r="BF47" s="526"/>
      <c r="BG47" s="526" t="str">
        <f t="shared" si="8"/>
        <v/>
      </c>
      <c r="BH47" s="526" t="str">
        <f t="shared" si="9"/>
        <v/>
      </c>
      <c r="BI47" s="526" t="str">
        <f t="shared" si="10"/>
        <v/>
      </c>
      <c r="BJ47" s="526" t="str">
        <f t="shared" si="11"/>
        <v/>
      </c>
      <c r="BK47" s="526"/>
      <c r="BL47" s="527" t="str">
        <f t="shared" si="12"/>
        <v/>
      </c>
      <c r="BM47" s="527" t="str">
        <f t="shared" si="13"/>
        <v/>
      </c>
      <c r="BN47" s="525" t="str">
        <f t="shared" si="14"/>
        <v/>
      </c>
      <c r="BO47" s="526"/>
      <c r="BT47" s="255"/>
      <c r="BU47" s="255"/>
      <c r="BV47" s="255"/>
    </row>
    <row r="48" spans="1:74" ht="23.4" customHeight="1" x14ac:dyDescent="0.2">
      <c r="A48" s="546">
        <v>41</v>
      </c>
      <c r="B48" s="394" t="str">
        <f>IF(D48&amp;E48="","",COUNT(B$8:B47)+1)</f>
        <v/>
      </c>
      <c r="C48" s="37"/>
      <c r="D48" s="270"/>
      <c r="E48" s="270"/>
      <c r="F48" s="270"/>
      <c r="G48" s="271"/>
      <c r="H48" s="262"/>
      <c r="I48" s="437" t="str">
        <f t="shared" si="0"/>
        <v/>
      </c>
      <c r="J48" s="38"/>
      <c r="K48" s="39"/>
      <c r="L48" s="39"/>
      <c r="M48" s="39"/>
      <c r="N48" s="388"/>
      <c r="O48" s="442" t="str">
        <f t="shared" si="1"/>
        <v/>
      </c>
      <c r="P48" s="39" t="str">
        <f t="shared" si="2"/>
        <v/>
      </c>
      <c r="Q48" s="241"/>
      <c r="R48" s="447"/>
      <c r="S48" s="249"/>
      <c r="T48" s="168"/>
      <c r="U48" s="40"/>
      <c r="V48" s="229"/>
      <c r="W48" s="559"/>
      <c r="X48" s="560"/>
      <c r="Y48" s="402"/>
      <c r="Z48" s="40"/>
      <c r="AA48" s="233"/>
      <c r="AB48" s="561"/>
      <c r="AC48" s="562"/>
      <c r="AD48" s="455" t="str">
        <f t="shared" si="3"/>
        <v/>
      </c>
      <c r="AE48" s="349"/>
      <c r="AF48" s="350"/>
      <c r="AG48" s="351"/>
      <c r="AH48" s="360"/>
      <c r="AI48" s="320"/>
      <c r="AJ48" s="353"/>
      <c r="AK48" s="354"/>
      <c r="AL48" s="355"/>
      <c r="AM48" s="197"/>
      <c r="AN48" s="356"/>
      <c r="AO48" s="357"/>
      <c r="BB48" s="526" t="str">
        <f t="shared" si="4"/>
        <v/>
      </c>
      <c r="BC48" s="526" t="str">
        <f t="shared" si="5"/>
        <v/>
      </c>
      <c r="BD48" s="526" t="str">
        <f t="shared" si="6"/>
        <v/>
      </c>
      <c r="BE48" s="526" t="str">
        <f t="shared" si="7"/>
        <v/>
      </c>
      <c r="BF48" s="526"/>
      <c r="BG48" s="526" t="str">
        <f t="shared" si="8"/>
        <v/>
      </c>
      <c r="BH48" s="526" t="str">
        <f t="shared" si="9"/>
        <v/>
      </c>
      <c r="BI48" s="526" t="str">
        <f t="shared" si="10"/>
        <v/>
      </c>
      <c r="BJ48" s="526" t="str">
        <f t="shared" si="11"/>
        <v/>
      </c>
      <c r="BK48" s="526"/>
      <c r="BL48" s="527" t="str">
        <f t="shared" si="12"/>
        <v/>
      </c>
      <c r="BM48" s="527" t="str">
        <f t="shared" si="13"/>
        <v/>
      </c>
      <c r="BN48" s="525" t="str">
        <f t="shared" si="14"/>
        <v/>
      </c>
      <c r="BO48" s="526"/>
      <c r="BT48" s="255"/>
      <c r="BU48" s="255"/>
      <c r="BV48" s="255"/>
    </row>
    <row r="49" spans="1:74" ht="23.4" customHeight="1" x14ac:dyDescent="0.2">
      <c r="A49" s="546">
        <v>42</v>
      </c>
      <c r="B49" s="392" t="str">
        <f>IF(D49&amp;E49="","",COUNT(B$8:B48)+1)</f>
        <v/>
      </c>
      <c r="C49" s="27"/>
      <c r="D49" s="266"/>
      <c r="E49" s="266"/>
      <c r="F49" s="266"/>
      <c r="G49" s="267"/>
      <c r="H49" s="260"/>
      <c r="I49" s="435" t="str">
        <f t="shared" si="0"/>
        <v/>
      </c>
      <c r="J49" s="28"/>
      <c r="K49" s="29"/>
      <c r="L49" s="30"/>
      <c r="M49" s="30"/>
      <c r="N49" s="385"/>
      <c r="O49" s="440" t="str">
        <f t="shared" si="1"/>
        <v/>
      </c>
      <c r="P49" s="29" t="str">
        <f t="shared" si="2"/>
        <v/>
      </c>
      <c r="Q49" s="239"/>
      <c r="R49" s="445"/>
      <c r="S49" s="250"/>
      <c r="T49" s="165"/>
      <c r="U49" s="31"/>
      <c r="V49" s="227"/>
      <c r="W49" s="551"/>
      <c r="X49" s="563"/>
      <c r="Y49" s="399"/>
      <c r="Z49" s="31"/>
      <c r="AA49" s="231"/>
      <c r="AB49" s="553"/>
      <c r="AC49" s="564"/>
      <c r="AD49" s="453" t="str">
        <f t="shared" si="3"/>
        <v/>
      </c>
      <c r="AE49" s="327"/>
      <c r="AF49" s="328"/>
      <c r="AG49" s="329"/>
      <c r="AH49" s="358"/>
      <c r="AI49" s="331"/>
      <c r="AJ49" s="332"/>
      <c r="AK49" s="333"/>
      <c r="AL49" s="334"/>
      <c r="AM49" s="335"/>
      <c r="AN49" s="336"/>
      <c r="AO49" s="337"/>
      <c r="BB49" s="526" t="str">
        <f t="shared" si="4"/>
        <v/>
      </c>
      <c r="BC49" s="526" t="str">
        <f t="shared" si="5"/>
        <v/>
      </c>
      <c r="BD49" s="526" t="str">
        <f t="shared" si="6"/>
        <v/>
      </c>
      <c r="BE49" s="526" t="str">
        <f t="shared" si="7"/>
        <v/>
      </c>
      <c r="BF49" s="526"/>
      <c r="BG49" s="526" t="str">
        <f t="shared" si="8"/>
        <v/>
      </c>
      <c r="BH49" s="526" t="str">
        <f t="shared" si="9"/>
        <v/>
      </c>
      <c r="BI49" s="526" t="str">
        <f t="shared" si="10"/>
        <v/>
      </c>
      <c r="BJ49" s="526" t="str">
        <f t="shared" si="11"/>
        <v/>
      </c>
      <c r="BK49" s="526"/>
      <c r="BL49" s="527" t="str">
        <f t="shared" si="12"/>
        <v/>
      </c>
      <c r="BM49" s="527" t="str">
        <f t="shared" si="13"/>
        <v/>
      </c>
      <c r="BN49" s="525" t="str">
        <f t="shared" si="14"/>
        <v/>
      </c>
      <c r="BO49" s="526"/>
      <c r="BT49" s="255"/>
      <c r="BU49" s="255"/>
      <c r="BV49" s="255"/>
    </row>
    <row r="50" spans="1:74" ht="23.4" customHeight="1" x14ac:dyDescent="0.2">
      <c r="A50" s="546">
        <v>43</v>
      </c>
      <c r="B50" s="392" t="str">
        <f>IF(D50&amp;E50="","",COUNT(B$8:B49)+1)</f>
        <v/>
      </c>
      <c r="C50" s="27"/>
      <c r="D50" s="266"/>
      <c r="E50" s="266"/>
      <c r="F50" s="266"/>
      <c r="G50" s="267"/>
      <c r="H50" s="260"/>
      <c r="I50" s="435" t="str">
        <f t="shared" si="0"/>
        <v/>
      </c>
      <c r="J50" s="28"/>
      <c r="K50" s="29"/>
      <c r="L50" s="30"/>
      <c r="M50" s="30"/>
      <c r="N50" s="385"/>
      <c r="O50" s="440" t="str">
        <f t="shared" si="1"/>
        <v/>
      </c>
      <c r="P50" s="29" t="str">
        <f t="shared" si="2"/>
        <v/>
      </c>
      <c r="Q50" s="239"/>
      <c r="R50" s="445"/>
      <c r="S50" s="250"/>
      <c r="T50" s="165"/>
      <c r="U50" s="31"/>
      <c r="V50" s="227"/>
      <c r="W50" s="551"/>
      <c r="X50" s="563"/>
      <c r="Y50" s="400"/>
      <c r="Z50" s="31"/>
      <c r="AA50" s="231"/>
      <c r="AB50" s="553"/>
      <c r="AC50" s="564"/>
      <c r="AD50" s="453" t="str">
        <f t="shared" si="3"/>
        <v/>
      </c>
      <c r="AE50" s="327"/>
      <c r="AF50" s="328"/>
      <c r="AG50" s="329"/>
      <c r="AH50" s="358"/>
      <c r="AI50" s="338"/>
      <c r="AJ50" s="332"/>
      <c r="AK50" s="333"/>
      <c r="AL50" s="334"/>
      <c r="AM50" s="335"/>
      <c r="AN50" s="336"/>
      <c r="AO50" s="337"/>
      <c r="BB50" s="526" t="str">
        <f t="shared" si="4"/>
        <v/>
      </c>
      <c r="BC50" s="526" t="str">
        <f t="shared" si="5"/>
        <v/>
      </c>
      <c r="BD50" s="526" t="str">
        <f t="shared" si="6"/>
        <v/>
      </c>
      <c r="BE50" s="526" t="str">
        <f t="shared" si="7"/>
        <v/>
      </c>
      <c r="BF50" s="526"/>
      <c r="BG50" s="526" t="str">
        <f t="shared" si="8"/>
        <v/>
      </c>
      <c r="BH50" s="526" t="str">
        <f t="shared" si="9"/>
        <v/>
      </c>
      <c r="BI50" s="526" t="str">
        <f t="shared" si="10"/>
        <v/>
      </c>
      <c r="BJ50" s="526" t="str">
        <f t="shared" si="11"/>
        <v/>
      </c>
      <c r="BK50" s="526"/>
      <c r="BL50" s="527" t="str">
        <f t="shared" si="12"/>
        <v/>
      </c>
      <c r="BM50" s="527" t="str">
        <f t="shared" si="13"/>
        <v/>
      </c>
      <c r="BN50" s="525" t="str">
        <f t="shared" si="14"/>
        <v/>
      </c>
      <c r="BO50" s="526"/>
      <c r="BT50" s="255"/>
      <c r="BU50" s="255"/>
      <c r="BV50" s="255"/>
    </row>
    <row r="51" spans="1:74" ht="23.4" customHeight="1" x14ac:dyDescent="0.2">
      <c r="A51" s="546">
        <v>44</v>
      </c>
      <c r="B51" s="392" t="str">
        <f>IF(D51&amp;E51="","",COUNT(B$8:B50)+1)</f>
        <v/>
      </c>
      <c r="C51" s="27"/>
      <c r="D51" s="266"/>
      <c r="E51" s="266"/>
      <c r="F51" s="266"/>
      <c r="G51" s="267"/>
      <c r="H51" s="260"/>
      <c r="I51" s="435" t="str">
        <f t="shared" si="0"/>
        <v/>
      </c>
      <c r="J51" s="28"/>
      <c r="K51" s="29"/>
      <c r="L51" s="30"/>
      <c r="M51" s="30"/>
      <c r="N51" s="385"/>
      <c r="O51" s="440" t="str">
        <f t="shared" si="1"/>
        <v/>
      </c>
      <c r="P51" s="29" t="str">
        <f t="shared" si="2"/>
        <v/>
      </c>
      <c r="Q51" s="239"/>
      <c r="R51" s="445"/>
      <c r="S51" s="250"/>
      <c r="T51" s="165"/>
      <c r="U51" s="31"/>
      <c r="V51" s="227"/>
      <c r="W51" s="551"/>
      <c r="X51" s="563"/>
      <c r="Y51" s="400"/>
      <c r="Z51" s="31"/>
      <c r="AA51" s="231"/>
      <c r="AB51" s="553"/>
      <c r="AC51" s="564"/>
      <c r="AD51" s="453" t="str">
        <f t="shared" si="3"/>
        <v/>
      </c>
      <c r="AE51" s="327"/>
      <c r="AF51" s="328"/>
      <c r="AG51" s="329"/>
      <c r="AH51" s="358"/>
      <c r="AI51" s="338"/>
      <c r="AJ51" s="332"/>
      <c r="AK51" s="333"/>
      <c r="AL51" s="334"/>
      <c r="AM51" s="335"/>
      <c r="AN51" s="336"/>
      <c r="AO51" s="337"/>
      <c r="BB51" s="526" t="str">
        <f t="shared" si="4"/>
        <v/>
      </c>
      <c r="BC51" s="526" t="str">
        <f t="shared" si="5"/>
        <v/>
      </c>
      <c r="BD51" s="526" t="str">
        <f t="shared" si="6"/>
        <v/>
      </c>
      <c r="BE51" s="526" t="str">
        <f t="shared" si="7"/>
        <v/>
      </c>
      <c r="BF51" s="526"/>
      <c r="BG51" s="526" t="str">
        <f t="shared" si="8"/>
        <v/>
      </c>
      <c r="BH51" s="526" t="str">
        <f t="shared" si="9"/>
        <v/>
      </c>
      <c r="BI51" s="526" t="str">
        <f t="shared" si="10"/>
        <v/>
      </c>
      <c r="BJ51" s="526" t="str">
        <f t="shared" si="11"/>
        <v/>
      </c>
      <c r="BK51" s="526"/>
      <c r="BL51" s="527" t="str">
        <f t="shared" si="12"/>
        <v/>
      </c>
      <c r="BM51" s="527" t="str">
        <f t="shared" si="13"/>
        <v/>
      </c>
      <c r="BN51" s="525" t="str">
        <f t="shared" si="14"/>
        <v/>
      </c>
      <c r="BO51" s="526"/>
      <c r="BT51" s="255"/>
      <c r="BU51" s="255"/>
      <c r="BV51" s="255"/>
    </row>
    <row r="52" spans="1:74" ht="23.4" customHeight="1" x14ac:dyDescent="0.2">
      <c r="A52" s="546">
        <v>45</v>
      </c>
      <c r="B52" s="393" t="str">
        <f>IF(D52&amp;E52="","",COUNT(B$8:B51)+1)</f>
        <v/>
      </c>
      <c r="C52" s="32"/>
      <c r="D52" s="268"/>
      <c r="E52" s="268"/>
      <c r="F52" s="268"/>
      <c r="G52" s="269"/>
      <c r="H52" s="261"/>
      <c r="I52" s="436" t="str">
        <f t="shared" si="0"/>
        <v/>
      </c>
      <c r="J52" s="33"/>
      <c r="K52" s="34"/>
      <c r="L52" s="35"/>
      <c r="M52" s="35"/>
      <c r="N52" s="387"/>
      <c r="O52" s="441" t="str">
        <f t="shared" si="1"/>
        <v/>
      </c>
      <c r="P52" s="34" t="str">
        <f t="shared" si="2"/>
        <v/>
      </c>
      <c r="Q52" s="240"/>
      <c r="R52" s="446"/>
      <c r="S52" s="251"/>
      <c r="T52" s="167"/>
      <c r="U52" s="36"/>
      <c r="V52" s="228"/>
      <c r="W52" s="555"/>
      <c r="X52" s="565"/>
      <c r="Y52" s="401"/>
      <c r="Z52" s="36"/>
      <c r="AA52" s="232"/>
      <c r="AB52" s="557"/>
      <c r="AC52" s="566"/>
      <c r="AD52" s="454" t="str">
        <f t="shared" si="3"/>
        <v/>
      </c>
      <c r="AE52" s="339"/>
      <c r="AF52" s="340"/>
      <c r="AG52" s="341"/>
      <c r="AH52" s="359"/>
      <c r="AI52" s="343"/>
      <c r="AJ52" s="344"/>
      <c r="AK52" s="345"/>
      <c r="AL52" s="346"/>
      <c r="AM52" s="347"/>
      <c r="AN52" s="348"/>
      <c r="AO52" s="202"/>
      <c r="BB52" s="526" t="str">
        <f t="shared" si="4"/>
        <v/>
      </c>
      <c r="BC52" s="526" t="str">
        <f t="shared" si="5"/>
        <v/>
      </c>
      <c r="BD52" s="526" t="str">
        <f t="shared" si="6"/>
        <v/>
      </c>
      <c r="BE52" s="526" t="str">
        <f t="shared" si="7"/>
        <v/>
      </c>
      <c r="BF52" s="526"/>
      <c r="BG52" s="526" t="str">
        <f t="shared" si="8"/>
        <v/>
      </c>
      <c r="BH52" s="526" t="str">
        <f t="shared" si="9"/>
        <v/>
      </c>
      <c r="BI52" s="526" t="str">
        <f t="shared" si="10"/>
        <v/>
      </c>
      <c r="BJ52" s="526" t="str">
        <f t="shared" si="11"/>
        <v/>
      </c>
      <c r="BK52" s="526"/>
      <c r="BL52" s="527" t="str">
        <f t="shared" si="12"/>
        <v/>
      </c>
      <c r="BM52" s="527" t="str">
        <f t="shared" si="13"/>
        <v/>
      </c>
      <c r="BN52" s="525" t="str">
        <f t="shared" si="14"/>
        <v/>
      </c>
      <c r="BO52" s="526"/>
      <c r="BT52" s="255"/>
      <c r="BU52" s="255"/>
      <c r="BV52" s="255"/>
    </row>
    <row r="53" spans="1:74" ht="23.4" customHeight="1" x14ac:dyDescent="0.2">
      <c r="A53" s="546">
        <v>46</v>
      </c>
      <c r="B53" s="394" t="str">
        <f>IF(D53&amp;E53="","",COUNT(B$8:B52)+1)</f>
        <v/>
      </c>
      <c r="C53" s="37"/>
      <c r="D53" s="270"/>
      <c r="E53" s="270"/>
      <c r="F53" s="270"/>
      <c r="G53" s="271"/>
      <c r="H53" s="262"/>
      <c r="I53" s="437" t="str">
        <f t="shared" si="0"/>
        <v/>
      </c>
      <c r="J53" s="38"/>
      <c r="K53" s="39"/>
      <c r="L53" s="39"/>
      <c r="M53" s="39"/>
      <c r="N53" s="388"/>
      <c r="O53" s="442" t="str">
        <f t="shared" si="1"/>
        <v/>
      </c>
      <c r="P53" s="39" t="str">
        <f t="shared" si="2"/>
        <v/>
      </c>
      <c r="Q53" s="241"/>
      <c r="R53" s="447"/>
      <c r="S53" s="249"/>
      <c r="T53" s="168"/>
      <c r="U53" s="40"/>
      <c r="V53" s="229"/>
      <c r="W53" s="559"/>
      <c r="X53" s="560"/>
      <c r="Y53" s="402"/>
      <c r="Z53" s="40"/>
      <c r="AA53" s="233"/>
      <c r="AB53" s="561"/>
      <c r="AC53" s="562"/>
      <c r="AD53" s="455" t="str">
        <f t="shared" si="3"/>
        <v/>
      </c>
      <c r="AE53" s="349"/>
      <c r="AF53" s="350"/>
      <c r="AG53" s="351"/>
      <c r="AH53" s="360"/>
      <c r="AI53" s="320"/>
      <c r="AJ53" s="353"/>
      <c r="AK53" s="354"/>
      <c r="AL53" s="355"/>
      <c r="AM53" s="197"/>
      <c r="AN53" s="356"/>
      <c r="AO53" s="357"/>
      <c r="BB53" s="526" t="str">
        <f t="shared" si="4"/>
        <v/>
      </c>
      <c r="BC53" s="526" t="str">
        <f t="shared" si="5"/>
        <v/>
      </c>
      <c r="BD53" s="526" t="str">
        <f t="shared" si="6"/>
        <v/>
      </c>
      <c r="BE53" s="526" t="str">
        <f t="shared" si="7"/>
        <v/>
      </c>
      <c r="BF53" s="526"/>
      <c r="BG53" s="526" t="str">
        <f t="shared" si="8"/>
        <v/>
      </c>
      <c r="BH53" s="526" t="str">
        <f t="shared" si="9"/>
        <v/>
      </c>
      <c r="BI53" s="526" t="str">
        <f t="shared" si="10"/>
        <v/>
      </c>
      <c r="BJ53" s="526" t="str">
        <f t="shared" si="11"/>
        <v/>
      </c>
      <c r="BK53" s="526"/>
      <c r="BL53" s="527" t="str">
        <f t="shared" si="12"/>
        <v/>
      </c>
      <c r="BM53" s="527" t="str">
        <f t="shared" si="13"/>
        <v/>
      </c>
      <c r="BN53" s="525" t="str">
        <f t="shared" si="14"/>
        <v/>
      </c>
      <c r="BO53" s="526"/>
      <c r="BT53" s="255"/>
      <c r="BU53" s="255"/>
      <c r="BV53" s="255"/>
    </row>
    <row r="54" spans="1:74" ht="23.4" customHeight="1" x14ac:dyDescent="0.2">
      <c r="A54" s="546">
        <v>47</v>
      </c>
      <c r="B54" s="392" t="str">
        <f>IF(D54&amp;E54="","",COUNT(B$8:B53)+1)</f>
        <v/>
      </c>
      <c r="C54" s="27"/>
      <c r="D54" s="266"/>
      <c r="E54" s="266"/>
      <c r="F54" s="266"/>
      <c r="G54" s="267"/>
      <c r="H54" s="260"/>
      <c r="I54" s="435" t="str">
        <f t="shared" si="0"/>
        <v/>
      </c>
      <c r="J54" s="28"/>
      <c r="K54" s="29"/>
      <c r="L54" s="30"/>
      <c r="M54" s="30"/>
      <c r="N54" s="385"/>
      <c r="O54" s="440" t="str">
        <f t="shared" si="1"/>
        <v/>
      </c>
      <c r="P54" s="29" t="str">
        <f t="shared" si="2"/>
        <v/>
      </c>
      <c r="Q54" s="239"/>
      <c r="R54" s="445"/>
      <c r="S54" s="250"/>
      <c r="T54" s="165"/>
      <c r="U54" s="31"/>
      <c r="V54" s="227"/>
      <c r="W54" s="551"/>
      <c r="X54" s="563"/>
      <c r="Y54" s="399"/>
      <c r="Z54" s="31"/>
      <c r="AA54" s="231"/>
      <c r="AB54" s="553"/>
      <c r="AC54" s="564"/>
      <c r="AD54" s="453" t="str">
        <f t="shared" si="3"/>
        <v/>
      </c>
      <c r="AE54" s="327"/>
      <c r="AF54" s="328"/>
      <c r="AG54" s="329"/>
      <c r="AH54" s="358"/>
      <c r="AI54" s="331"/>
      <c r="AJ54" s="332"/>
      <c r="AK54" s="333"/>
      <c r="AL54" s="334"/>
      <c r="AM54" s="335"/>
      <c r="AN54" s="336"/>
      <c r="AO54" s="337"/>
      <c r="BB54" s="526" t="str">
        <f t="shared" si="4"/>
        <v/>
      </c>
      <c r="BC54" s="526" t="str">
        <f t="shared" si="5"/>
        <v/>
      </c>
      <c r="BD54" s="526" t="str">
        <f t="shared" si="6"/>
        <v/>
      </c>
      <c r="BE54" s="526" t="str">
        <f t="shared" si="7"/>
        <v/>
      </c>
      <c r="BF54" s="526"/>
      <c r="BG54" s="526" t="str">
        <f t="shared" si="8"/>
        <v/>
      </c>
      <c r="BH54" s="526" t="str">
        <f t="shared" si="9"/>
        <v/>
      </c>
      <c r="BI54" s="526" t="str">
        <f t="shared" si="10"/>
        <v/>
      </c>
      <c r="BJ54" s="526" t="str">
        <f t="shared" si="11"/>
        <v/>
      </c>
      <c r="BK54" s="526"/>
      <c r="BL54" s="527" t="str">
        <f t="shared" si="12"/>
        <v/>
      </c>
      <c r="BM54" s="527" t="str">
        <f t="shared" si="13"/>
        <v/>
      </c>
      <c r="BN54" s="525" t="str">
        <f t="shared" si="14"/>
        <v/>
      </c>
      <c r="BO54" s="526"/>
      <c r="BT54" s="255"/>
      <c r="BU54" s="255"/>
      <c r="BV54" s="255"/>
    </row>
    <row r="55" spans="1:74" ht="23.4" customHeight="1" x14ac:dyDescent="0.2">
      <c r="A55" s="546">
        <v>48</v>
      </c>
      <c r="B55" s="392" t="str">
        <f>IF(D55&amp;E55="","",COUNT(B$8:B54)+1)</f>
        <v/>
      </c>
      <c r="C55" s="27"/>
      <c r="D55" s="266"/>
      <c r="E55" s="266"/>
      <c r="F55" s="266"/>
      <c r="G55" s="267"/>
      <c r="H55" s="260"/>
      <c r="I55" s="435" t="str">
        <f t="shared" si="0"/>
        <v/>
      </c>
      <c r="J55" s="28"/>
      <c r="K55" s="29"/>
      <c r="L55" s="30"/>
      <c r="M55" s="30"/>
      <c r="N55" s="385"/>
      <c r="O55" s="440" t="str">
        <f t="shared" si="1"/>
        <v/>
      </c>
      <c r="P55" s="29" t="str">
        <f t="shared" si="2"/>
        <v/>
      </c>
      <c r="Q55" s="239"/>
      <c r="R55" s="445"/>
      <c r="S55" s="250"/>
      <c r="T55" s="165"/>
      <c r="U55" s="31"/>
      <c r="V55" s="227"/>
      <c r="W55" s="551"/>
      <c r="X55" s="563"/>
      <c r="Y55" s="400"/>
      <c r="Z55" s="31"/>
      <c r="AA55" s="231"/>
      <c r="AB55" s="553"/>
      <c r="AC55" s="564"/>
      <c r="AD55" s="453" t="str">
        <f t="shared" si="3"/>
        <v/>
      </c>
      <c r="AE55" s="327"/>
      <c r="AF55" s="328"/>
      <c r="AG55" s="329"/>
      <c r="AH55" s="358"/>
      <c r="AI55" s="338"/>
      <c r="AJ55" s="332"/>
      <c r="AK55" s="333"/>
      <c r="AL55" s="334"/>
      <c r="AM55" s="335"/>
      <c r="AN55" s="336"/>
      <c r="AO55" s="337"/>
      <c r="BB55" s="526" t="str">
        <f t="shared" si="4"/>
        <v/>
      </c>
      <c r="BC55" s="526" t="str">
        <f t="shared" si="5"/>
        <v/>
      </c>
      <c r="BD55" s="526" t="str">
        <f t="shared" si="6"/>
        <v/>
      </c>
      <c r="BE55" s="526" t="str">
        <f t="shared" si="7"/>
        <v/>
      </c>
      <c r="BF55" s="526"/>
      <c r="BG55" s="526" t="str">
        <f t="shared" si="8"/>
        <v/>
      </c>
      <c r="BH55" s="526" t="str">
        <f t="shared" si="9"/>
        <v/>
      </c>
      <c r="BI55" s="526" t="str">
        <f t="shared" si="10"/>
        <v/>
      </c>
      <c r="BJ55" s="526" t="str">
        <f t="shared" si="11"/>
        <v/>
      </c>
      <c r="BK55" s="526"/>
      <c r="BL55" s="527" t="str">
        <f t="shared" si="12"/>
        <v/>
      </c>
      <c r="BM55" s="527" t="str">
        <f t="shared" si="13"/>
        <v/>
      </c>
      <c r="BN55" s="525" t="str">
        <f t="shared" si="14"/>
        <v/>
      </c>
      <c r="BO55" s="526"/>
      <c r="BT55" s="255"/>
      <c r="BU55" s="255"/>
      <c r="BV55" s="255"/>
    </row>
    <row r="56" spans="1:74" ht="23.4" customHeight="1" x14ac:dyDescent="0.2">
      <c r="A56" s="546">
        <v>49</v>
      </c>
      <c r="B56" s="392" t="str">
        <f>IF(D56&amp;E56="","",COUNT(B$8:B55)+1)</f>
        <v/>
      </c>
      <c r="C56" s="27"/>
      <c r="D56" s="266"/>
      <c r="E56" s="266"/>
      <c r="F56" s="266"/>
      <c r="G56" s="267"/>
      <c r="H56" s="260"/>
      <c r="I56" s="435" t="str">
        <f t="shared" si="0"/>
        <v/>
      </c>
      <c r="J56" s="28"/>
      <c r="K56" s="29"/>
      <c r="L56" s="30"/>
      <c r="M56" s="30"/>
      <c r="N56" s="385"/>
      <c r="O56" s="440" t="str">
        <f t="shared" si="1"/>
        <v/>
      </c>
      <c r="P56" s="29" t="str">
        <f t="shared" si="2"/>
        <v/>
      </c>
      <c r="Q56" s="239"/>
      <c r="R56" s="445"/>
      <c r="S56" s="250"/>
      <c r="T56" s="165"/>
      <c r="U56" s="31"/>
      <c r="V56" s="227"/>
      <c r="W56" s="551"/>
      <c r="X56" s="563"/>
      <c r="Y56" s="400"/>
      <c r="Z56" s="31"/>
      <c r="AA56" s="231"/>
      <c r="AB56" s="553"/>
      <c r="AC56" s="564"/>
      <c r="AD56" s="453" t="str">
        <f t="shared" si="3"/>
        <v/>
      </c>
      <c r="AE56" s="327"/>
      <c r="AF56" s="328"/>
      <c r="AG56" s="329"/>
      <c r="AH56" s="358"/>
      <c r="AI56" s="338"/>
      <c r="AJ56" s="332"/>
      <c r="AK56" s="333"/>
      <c r="AL56" s="334"/>
      <c r="AM56" s="335"/>
      <c r="AN56" s="336"/>
      <c r="AO56" s="337"/>
      <c r="BB56" s="526" t="str">
        <f t="shared" si="4"/>
        <v/>
      </c>
      <c r="BC56" s="526" t="str">
        <f t="shared" si="5"/>
        <v/>
      </c>
      <c r="BD56" s="526" t="str">
        <f t="shared" si="6"/>
        <v/>
      </c>
      <c r="BE56" s="526" t="str">
        <f t="shared" si="7"/>
        <v/>
      </c>
      <c r="BF56" s="526"/>
      <c r="BG56" s="526" t="str">
        <f t="shared" si="8"/>
        <v/>
      </c>
      <c r="BH56" s="526" t="str">
        <f t="shared" si="9"/>
        <v/>
      </c>
      <c r="BI56" s="526" t="str">
        <f t="shared" si="10"/>
        <v/>
      </c>
      <c r="BJ56" s="526" t="str">
        <f t="shared" si="11"/>
        <v/>
      </c>
      <c r="BK56" s="526"/>
      <c r="BL56" s="527" t="str">
        <f t="shared" si="12"/>
        <v/>
      </c>
      <c r="BM56" s="527" t="str">
        <f t="shared" si="13"/>
        <v/>
      </c>
      <c r="BN56" s="525" t="str">
        <f t="shared" si="14"/>
        <v/>
      </c>
      <c r="BO56" s="526"/>
      <c r="BT56" s="255"/>
      <c r="BU56" s="255"/>
      <c r="BV56" s="255"/>
    </row>
    <row r="57" spans="1:74" ht="23.4" customHeight="1" thickBot="1" x14ac:dyDescent="0.25">
      <c r="A57" s="546">
        <v>50</v>
      </c>
      <c r="B57" s="395" t="str">
        <f>IF(D57&amp;E57="","",COUNT(B$8:B56)+1)</f>
        <v/>
      </c>
      <c r="C57" s="169"/>
      <c r="D57" s="272"/>
      <c r="E57" s="272"/>
      <c r="F57" s="272"/>
      <c r="G57" s="273"/>
      <c r="H57" s="263"/>
      <c r="I57" s="438" t="str">
        <f t="shared" si="0"/>
        <v/>
      </c>
      <c r="J57" s="170"/>
      <c r="K57" s="171"/>
      <c r="L57" s="172"/>
      <c r="M57" s="172"/>
      <c r="N57" s="172"/>
      <c r="O57" s="443" t="str">
        <f t="shared" si="1"/>
        <v/>
      </c>
      <c r="P57" s="171" t="str">
        <f t="shared" si="2"/>
        <v/>
      </c>
      <c r="Q57" s="242"/>
      <c r="R57" s="448"/>
      <c r="S57" s="252"/>
      <c r="T57" s="311"/>
      <c r="U57" s="312"/>
      <c r="V57" s="313"/>
      <c r="W57" s="567"/>
      <c r="X57" s="568"/>
      <c r="Y57" s="403"/>
      <c r="Z57" s="312"/>
      <c r="AA57" s="314"/>
      <c r="AB57" s="569"/>
      <c r="AC57" s="570"/>
      <c r="AD57" s="456" t="str">
        <f t="shared" si="3"/>
        <v/>
      </c>
      <c r="AE57" s="339"/>
      <c r="AF57" s="340"/>
      <c r="AG57" s="341"/>
      <c r="AH57" s="359"/>
      <c r="AI57" s="343"/>
      <c r="AJ57" s="344"/>
      <c r="AK57" s="345"/>
      <c r="AL57" s="346"/>
      <c r="AM57" s="347"/>
      <c r="AN57" s="348"/>
      <c r="AO57" s="202"/>
      <c r="BB57" s="526" t="str">
        <f t="shared" si="4"/>
        <v/>
      </c>
      <c r="BC57" s="526" t="str">
        <f t="shared" si="5"/>
        <v/>
      </c>
      <c r="BD57" s="526" t="str">
        <f t="shared" si="6"/>
        <v/>
      </c>
      <c r="BE57" s="526" t="str">
        <f t="shared" si="7"/>
        <v/>
      </c>
      <c r="BF57" s="526"/>
      <c r="BG57" s="526" t="str">
        <f t="shared" si="8"/>
        <v/>
      </c>
      <c r="BH57" s="526" t="str">
        <f t="shared" si="9"/>
        <v/>
      </c>
      <c r="BI57" s="526" t="str">
        <f t="shared" si="10"/>
        <v/>
      </c>
      <c r="BJ57" s="526" t="str">
        <f t="shared" si="11"/>
        <v/>
      </c>
      <c r="BK57" s="526"/>
      <c r="BL57" s="527" t="str">
        <f t="shared" si="12"/>
        <v/>
      </c>
      <c r="BM57" s="527" t="str">
        <f t="shared" si="13"/>
        <v/>
      </c>
      <c r="BN57" s="525" t="str">
        <f t="shared" si="14"/>
        <v/>
      </c>
      <c r="BO57" s="526"/>
      <c r="BT57" s="255"/>
      <c r="BU57" s="255"/>
      <c r="BV57" s="255"/>
    </row>
    <row r="58" spans="1:74" ht="10.5" customHeight="1" x14ac:dyDescent="0.2"/>
  </sheetData>
  <sheetProtection algorithmName="SHA-512" hashValue="lkprhw5+BwAwfGC+Ys2rE4YFuIBNz3taVCQNnbyKyeQSNkVKxOclzScaK/uDxc1yfXHgyYicFuyTY2nlmw8L8g==" saltValue="I7j/o3RtxCqEGHUuwt/tWg==" spinCount="100000" sheet="1" objects="1" scenarios="1"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37">
    <mergeCell ref="AO4:AO5"/>
    <mergeCell ref="AA4:AA5"/>
    <mergeCell ref="AK4:AK5"/>
    <mergeCell ref="AL4:AM4"/>
    <mergeCell ref="AN4:AN5"/>
    <mergeCell ref="AD4:AD5"/>
    <mergeCell ref="AE4:AE5"/>
    <mergeCell ref="AF4:AF5"/>
    <mergeCell ref="AI4:AI5"/>
    <mergeCell ref="AJ4:AJ5"/>
    <mergeCell ref="W4:W5"/>
    <mergeCell ref="AB4:AB5"/>
    <mergeCell ref="AG4:AG5"/>
    <mergeCell ref="Q2:R2"/>
    <mergeCell ref="T4:T5"/>
    <mergeCell ref="U4:U5"/>
    <mergeCell ref="Y4:Y5"/>
    <mergeCell ref="Z4:Z5"/>
    <mergeCell ref="R4:R5"/>
    <mergeCell ref="S4:S5"/>
    <mergeCell ref="X4:X5"/>
    <mergeCell ref="AC4:AC5"/>
    <mergeCell ref="Q3:AD3"/>
    <mergeCell ref="M4:M5"/>
    <mergeCell ref="N4:N5"/>
    <mergeCell ref="O4:O5"/>
    <mergeCell ref="P4:P5"/>
    <mergeCell ref="B2:P3"/>
    <mergeCell ref="I4:I5"/>
    <mergeCell ref="J4:J5"/>
    <mergeCell ref="K4:K5"/>
    <mergeCell ref="L4:L5"/>
    <mergeCell ref="B4:B5"/>
    <mergeCell ref="C4:C5"/>
    <mergeCell ref="D4:E4"/>
    <mergeCell ref="F4:G4"/>
    <mergeCell ref="H4:H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AB8:AB57 AG8:AG57 P8:P57" xr:uid="{00000000-0002-0000-0100-000003000000}"/>
    <dataValidation imeMode="halfKatakana" allowBlank="1" showInputMessage="1" showErrorMessage="1" sqref="F8:G57" xr:uid="{00000000-0002-0000-0100-000004000000}"/>
    <dataValidation type="list" allowBlank="1" showInputMessage="1" showErrorMessage="1" sqref="Q8:Q57" xr:uid="{00000000-0002-0000-0100-000005000000}">
      <formula1>INDIRECT($BE8)</formula1>
    </dataValidation>
    <dataValidation type="list" allowBlank="1" showInputMessage="1" showErrorMessage="1" sqref="V8:V57" xr:uid="{00000000-0002-0000-0100-000006000000}">
      <formula1>INDIRECT($BJ8)</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ErrorMessage="1" sqref="AA8:AA57" xr:uid="{00000000-0002-0000-0100-000009000000}">
      <formula1>INDIRECT($BN8)</formula1>
    </dataValidation>
  </dataValidations>
  <printOptions horizontalCentered="1"/>
  <pageMargins left="0.19685039370078741" right="0.19685039370078741" top="0.39370078740157483" bottom="0.31496062992125984" header="0.31496062992125984" footer="0.31496062992125984"/>
  <pageSetup paperSize="9" scale="56" fitToHeight="0" orientation="landscape" r:id="rId1"/>
  <rowBreaks count="1" manualBreakCount="1">
    <brk id="37" max="41"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A000000}">
          <x14:formula1>
            <xm:f>データ!$J$2:$J$48</xm:f>
          </x14:formula1>
          <xm:sqref>O6:O7</xm:sqref>
        </x14:dataValidation>
        <x14:dataValidation type="list" allowBlank="1" showInputMessage="1" showErrorMessage="1" xr:uid="{00000000-0002-0000-0100-00000B000000}">
          <x14:formula1>
            <xm:f>IF($V8="","",(データ!$Y$2:$Y$9))</xm:f>
          </x14:formula1>
          <xm:sqref>Y8:Y57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EK67"/>
  <sheetViews>
    <sheetView tabSelected="1" workbookViewId="0">
      <pane xSplit="19" ySplit="15" topLeftCell="T17" activePane="bottomRight" state="frozen"/>
      <selection pane="topRight" activeCell="T1" sqref="T1"/>
      <selection pane="bottomLeft" activeCell="A16" sqref="A16"/>
      <selection pane="bottomRight" activeCell="P19" sqref="P19:Q19"/>
    </sheetView>
  </sheetViews>
  <sheetFormatPr defaultColWidth="9" defaultRowHeight="13.2" x14ac:dyDescent="0.2"/>
  <cols>
    <col min="1" max="1" width="1.21875" style="113" customWidth="1"/>
    <col min="2" max="2" width="7.109375" style="127" customWidth="1"/>
    <col min="3" max="3" width="7.6640625" style="127" customWidth="1"/>
    <col min="4" max="6" width="6.109375" style="128" customWidth="1"/>
    <col min="7" max="7" width="7.21875" style="129" customWidth="1"/>
    <col min="8" max="9" width="7" style="129" customWidth="1"/>
    <col min="10" max="12" width="7.44140625" style="127" customWidth="1"/>
    <col min="13" max="15" width="7.44140625" style="128" customWidth="1"/>
    <col min="16" max="19" width="7" style="128" customWidth="1"/>
    <col min="20" max="20" width="0.33203125" style="113" customWidth="1"/>
    <col min="21" max="16384" width="9" style="113"/>
  </cols>
  <sheetData>
    <row r="1" spans="2:141" ht="4.5" customHeight="1" thickBot="1" x14ac:dyDescent="0.25">
      <c r="B1" s="361" t="s">
        <v>116</v>
      </c>
      <c r="C1" s="361"/>
      <c r="D1" s="362"/>
      <c r="E1" s="362"/>
      <c r="F1" s="362"/>
      <c r="G1" s="362"/>
      <c r="H1" s="362"/>
      <c r="I1" s="362"/>
      <c r="J1" s="362"/>
      <c r="K1" s="362"/>
      <c r="L1" s="362"/>
      <c r="M1" s="363"/>
      <c r="N1" s="364"/>
      <c r="O1" s="365"/>
      <c r="P1" s="365"/>
      <c r="Q1" s="365"/>
      <c r="R1" s="365"/>
      <c r="S1" s="365"/>
    </row>
    <row r="2" spans="2:141" ht="21" customHeight="1" x14ac:dyDescent="0.2">
      <c r="B2" s="730" t="s">
        <v>117</v>
      </c>
      <c r="C2" s="731"/>
      <c r="D2" s="731"/>
      <c r="E2" s="731"/>
      <c r="F2" s="731"/>
      <c r="G2" s="731"/>
      <c r="H2" s="731"/>
      <c r="I2" s="731"/>
      <c r="J2" s="731"/>
      <c r="K2" s="731"/>
      <c r="L2" s="731"/>
      <c r="M2" s="731"/>
      <c r="N2" s="731"/>
      <c r="O2" s="731"/>
      <c r="P2" s="731"/>
      <c r="Q2" s="731"/>
      <c r="R2" s="731"/>
      <c r="S2" s="732"/>
    </row>
    <row r="3" spans="2:141" ht="9.15" customHeight="1" thickBot="1" x14ac:dyDescent="0.25">
      <c r="B3" s="733"/>
      <c r="C3" s="734"/>
      <c r="D3" s="734"/>
      <c r="E3" s="734"/>
      <c r="F3" s="734"/>
      <c r="G3" s="734"/>
      <c r="H3" s="734"/>
      <c r="I3" s="734"/>
      <c r="J3" s="734"/>
      <c r="K3" s="734"/>
      <c r="L3" s="734"/>
      <c r="M3" s="734"/>
      <c r="N3" s="734"/>
      <c r="O3" s="734"/>
      <c r="P3" s="734"/>
      <c r="Q3" s="734"/>
      <c r="R3" s="734"/>
      <c r="S3" s="735"/>
    </row>
    <row r="4" spans="2:141" ht="25.2" customHeight="1" x14ac:dyDescent="0.2">
      <c r="B4" s="752" t="s">
        <v>118</v>
      </c>
      <c r="C4" s="753"/>
      <c r="D4" s="753"/>
      <c r="E4" s="754" t="s">
        <v>557</v>
      </c>
      <c r="F4" s="755"/>
      <c r="G4" s="755"/>
      <c r="H4" s="755"/>
      <c r="I4" s="755"/>
      <c r="J4" s="755"/>
      <c r="K4" s="755"/>
      <c r="L4" s="755"/>
      <c r="M4" s="755"/>
      <c r="N4" s="755"/>
      <c r="O4" s="755"/>
      <c r="P4" s="755"/>
      <c r="Q4" s="755"/>
      <c r="R4" s="755"/>
      <c r="S4" s="756"/>
    </row>
    <row r="5" spans="2:141" ht="25.2" customHeight="1" x14ac:dyDescent="0.2">
      <c r="B5" s="757" t="s">
        <v>247</v>
      </c>
      <c r="C5" s="758"/>
      <c r="D5" s="758"/>
      <c r="E5" s="759"/>
      <c r="F5" s="760"/>
      <c r="G5" s="760"/>
      <c r="H5" s="760"/>
      <c r="I5" s="761"/>
      <c r="J5" s="762" t="s">
        <v>248</v>
      </c>
      <c r="K5" s="763"/>
      <c r="L5" s="766" t="s">
        <v>29</v>
      </c>
      <c r="M5" s="767"/>
      <c r="N5" s="770" t="s">
        <v>249</v>
      </c>
      <c r="O5" s="771"/>
      <c r="P5" s="759"/>
      <c r="Q5" s="760"/>
      <c r="R5" s="760"/>
      <c r="S5" s="772"/>
    </row>
    <row r="6" spans="2:141" ht="25.2" customHeight="1" x14ac:dyDescent="0.2">
      <c r="B6" s="773" t="s">
        <v>250</v>
      </c>
      <c r="C6" s="774"/>
      <c r="D6" s="774"/>
      <c r="E6" s="775"/>
      <c r="F6" s="776"/>
      <c r="G6" s="776"/>
      <c r="H6" s="776"/>
      <c r="I6" s="777"/>
      <c r="J6" s="764"/>
      <c r="K6" s="765"/>
      <c r="L6" s="768"/>
      <c r="M6" s="769"/>
      <c r="N6" s="778" t="s">
        <v>251</v>
      </c>
      <c r="O6" s="779"/>
      <c r="P6" s="780"/>
      <c r="Q6" s="781"/>
      <c r="R6" s="781"/>
      <c r="S6" s="782"/>
    </row>
    <row r="7" spans="2:141" ht="25.2" customHeight="1" x14ac:dyDescent="0.2">
      <c r="B7" s="736" t="s">
        <v>252</v>
      </c>
      <c r="C7" s="737"/>
      <c r="D7" s="738"/>
      <c r="E7" s="110" t="s">
        <v>253</v>
      </c>
      <c r="F7" s="742"/>
      <c r="G7" s="743"/>
      <c r="H7" s="111" t="s">
        <v>254</v>
      </c>
      <c r="I7" s="742"/>
      <c r="J7" s="743"/>
      <c r="K7" s="111" t="s">
        <v>255</v>
      </c>
      <c r="L7" s="742"/>
      <c r="M7" s="743"/>
      <c r="N7" s="744" t="s">
        <v>256</v>
      </c>
      <c r="O7" s="745"/>
      <c r="P7" s="748"/>
      <c r="Q7" s="749"/>
      <c r="R7" s="749"/>
      <c r="S7" s="783" t="s">
        <v>257</v>
      </c>
      <c r="EK7" s="113" t="s">
        <v>119</v>
      </c>
    </row>
    <row r="8" spans="2:141" ht="25.2" customHeight="1" x14ac:dyDescent="0.2">
      <c r="B8" s="739"/>
      <c r="C8" s="740"/>
      <c r="D8" s="741"/>
      <c r="E8" s="785"/>
      <c r="F8" s="786"/>
      <c r="G8" s="786"/>
      <c r="H8" s="786"/>
      <c r="I8" s="786"/>
      <c r="J8" s="786"/>
      <c r="K8" s="786"/>
      <c r="L8" s="786"/>
      <c r="M8" s="787"/>
      <c r="N8" s="746"/>
      <c r="O8" s="747"/>
      <c r="P8" s="750"/>
      <c r="Q8" s="751"/>
      <c r="R8" s="751"/>
      <c r="S8" s="784"/>
    </row>
    <row r="9" spans="2:141" ht="42" customHeight="1" thickBot="1" x14ac:dyDescent="0.25">
      <c r="B9" s="803" t="s">
        <v>258</v>
      </c>
      <c r="C9" s="804"/>
      <c r="D9" s="805"/>
      <c r="E9" s="806"/>
      <c r="F9" s="807"/>
      <c r="G9" s="807"/>
      <c r="H9" s="807"/>
      <c r="I9" s="807"/>
      <c r="J9" s="808"/>
      <c r="K9" s="808"/>
      <c r="L9" s="808"/>
      <c r="M9" s="17"/>
      <c r="N9" s="744" t="s">
        <v>259</v>
      </c>
      <c r="O9" s="745"/>
      <c r="P9" s="809"/>
      <c r="Q9" s="810"/>
      <c r="R9" s="810"/>
      <c r="S9" s="811"/>
    </row>
    <row r="10" spans="2:141" ht="20.25" customHeight="1" x14ac:dyDescent="0.2">
      <c r="B10" s="818" t="s">
        <v>272</v>
      </c>
      <c r="C10" s="130" t="s">
        <v>260</v>
      </c>
      <c r="D10" s="812"/>
      <c r="E10" s="812"/>
      <c r="F10" s="813"/>
      <c r="G10" s="133" t="s">
        <v>261</v>
      </c>
      <c r="H10" s="812"/>
      <c r="I10" s="814"/>
      <c r="J10" s="585" t="s">
        <v>375</v>
      </c>
      <c r="K10" s="389"/>
      <c r="L10" s="389"/>
      <c r="M10" s="389"/>
      <c r="N10" s="418" t="s">
        <v>468</v>
      </c>
      <c r="O10" s="419" t="s">
        <v>469</v>
      </c>
      <c r="P10" s="192"/>
      <c r="Q10" s="832"/>
      <c r="R10" s="833"/>
      <c r="S10" s="834"/>
    </row>
    <row r="11" spans="2:141" ht="20.25" customHeight="1" x14ac:dyDescent="0.2">
      <c r="B11" s="819"/>
      <c r="C11" s="131" t="s">
        <v>260</v>
      </c>
      <c r="D11" s="815"/>
      <c r="E11" s="815"/>
      <c r="F11" s="816"/>
      <c r="G11" s="134" t="s">
        <v>261</v>
      </c>
      <c r="H11" s="815"/>
      <c r="I11" s="817"/>
      <c r="J11" s="841" t="s">
        <v>514</v>
      </c>
      <c r="K11" s="842"/>
      <c r="L11" s="842"/>
      <c r="M11" s="843"/>
      <c r="N11" s="420">
        <f>IF(N12="","",(N12+N13))</f>
        <v>0</v>
      </c>
      <c r="O11" s="421">
        <f>IF(O12="","",(O12+O13))</f>
        <v>0</v>
      </c>
      <c r="P11" s="193" t="s">
        <v>269</v>
      </c>
      <c r="Q11" s="835"/>
      <c r="R11" s="836"/>
      <c r="S11" s="837"/>
    </row>
    <row r="12" spans="2:141" ht="20.25" customHeight="1" thickBot="1" x14ac:dyDescent="0.25">
      <c r="B12" s="820"/>
      <c r="C12" s="132" t="s">
        <v>260</v>
      </c>
      <c r="D12" s="821"/>
      <c r="E12" s="821"/>
      <c r="F12" s="822"/>
      <c r="G12" s="135" t="s">
        <v>261</v>
      </c>
      <c r="H12" s="821"/>
      <c r="I12" s="823"/>
      <c r="J12" s="826" t="s">
        <v>376</v>
      </c>
      <c r="K12" s="827"/>
      <c r="L12" s="827"/>
      <c r="M12" s="828"/>
      <c r="N12" s="420">
        <f>50-COUNTBLANK(競技者データ入力シート!Q8:Q57)</f>
        <v>0</v>
      </c>
      <c r="O12" s="421">
        <f>50-COUNTBLANK(競技者データ入力シート!V8:V57)</f>
        <v>0</v>
      </c>
      <c r="P12" s="193" t="s">
        <v>269</v>
      </c>
      <c r="Q12" s="835"/>
      <c r="R12" s="836"/>
      <c r="S12" s="837"/>
    </row>
    <row r="13" spans="2:141" ht="20.25" customHeight="1" thickBot="1" x14ac:dyDescent="0.25">
      <c r="B13" s="824" t="s">
        <v>377</v>
      </c>
      <c r="C13" s="825"/>
      <c r="D13" s="825"/>
      <c r="E13" s="423" t="s">
        <v>468</v>
      </c>
      <c r="F13" s="521">
        <v>0</v>
      </c>
      <c r="G13" s="451" t="s">
        <v>469</v>
      </c>
      <c r="H13" s="521">
        <v>0</v>
      </c>
      <c r="I13" s="424"/>
      <c r="J13" s="829" t="s">
        <v>513</v>
      </c>
      <c r="K13" s="830"/>
      <c r="L13" s="830"/>
      <c r="M13" s="831"/>
      <c r="N13" s="422">
        <v>0</v>
      </c>
      <c r="O13" s="422">
        <v>0</v>
      </c>
      <c r="P13" s="194" t="s">
        <v>269</v>
      </c>
      <c r="Q13" s="838"/>
      <c r="R13" s="839"/>
      <c r="S13" s="840"/>
    </row>
    <row r="14" spans="2:141" ht="0.75" customHeight="1" x14ac:dyDescent="0.15">
      <c r="B14" s="184"/>
      <c r="C14" s="114"/>
      <c r="D14" s="114"/>
      <c r="E14" s="112"/>
      <c r="F14" s="112"/>
      <c r="G14" s="115"/>
      <c r="H14" s="115"/>
      <c r="I14" s="115"/>
      <c r="J14" s="366"/>
      <c r="K14" s="366"/>
      <c r="L14" s="366"/>
      <c r="M14" s="367"/>
      <c r="N14" s="367"/>
      <c r="O14" s="367"/>
      <c r="P14" s="367"/>
      <c r="Q14" s="367"/>
      <c r="R14" s="367"/>
      <c r="S14" s="368"/>
    </row>
    <row r="15" spans="2:141" ht="0.75" customHeight="1" x14ac:dyDescent="0.2">
      <c r="B15" s="185"/>
      <c r="C15" s="116"/>
      <c r="D15" s="117"/>
      <c r="E15" s="117"/>
      <c r="F15" s="117"/>
      <c r="G15" s="118"/>
      <c r="H15" s="118"/>
      <c r="I15" s="118"/>
      <c r="J15" s="118"/>
      <c r="K15" s="118"/>
      <c r="L15" s="118"/>
      <c r="M15" s="186"/>
      <c r="N15" s="186"/>
      <c r="O15" s="186"/>
      <c r="P15" s="186"/>
      <c r="Q15" s="186"/>
      <c r="R15" s="186"/>
      <c r="S15" s="187"/>
    </row>
    <row r="16" spans="2:141" ht="20.25" customHeight="1" x14ac:dyDescent="0.2">
      <c r="B16" s="188" t="s">
        <v>121</v>
      </c>
      <c r="C16" s="119" t="s">
        <v>122</v>
      </c>
      <c r="D16" s="796" t="s">
        <v>123</v>
      </c>
      <c r="E16" s="797"/>
      <c r="F16" s="798"/>
      <c r="G16" s="120" t="s">
        <v>124</v>
      </c>
      <c r="H16" s="120" t="s">
        <v>120</v>
      </c>
      <c r="I16" s="293" t="s">
        <v>125</v>
      </c>
      <c r="J16" s="799" t="s">
        <v>371</v>
      </c>
      <c r="K16" s="800"/>
      <c r="L16" s="800" t="s">
        <v>372</v>
      </c>
      <c r="M16" s="800"/>
      <c r="N16" s="800" t="s">
        <v>512</v>
      </c>
      <c r="O16" s="800"/>
      <c r="P16" s="801" t="s">
        <v>126</v>
      </c>
      <c r="Q16" s="801"/>
      <c r="R16" s="801" t="s">
        <v>127</v>
      </c>
      <c r="S16" s="802"/>
    </row>
    <row r="17" spans="2:19" ht="16.5" customHeight="1" x14ac:dyDescent="0.2">
      <c r="B17" s="428">
        <v>1</v>
      </c>
      <c r="C17" s="425" t="str">
        <f>IF(ISERROR(VLOOKUP(B17,'NANS Data'!$D$2:$P$51,6,FALSE)),"",VLOOKUP(B17,'NANS Data'!$D$2:$P$51,6,FALSE))&amp;""</f>
        <v/>
      </c>
      <c r="D17" s="788" t="str">
        <f>IF(ISERROR(VLOOKUP(B17,'NANS Data'!$D$2:$P$51,7,FALSE)),"",VLOOKUP(B17,'NANS Data'!$D$2:$P$51,7,FALSE))&amp;""</f>
        <v/>
      </c>
      <c r="E17" s="789"/>
      <c r="F17" s="790"/>
      <c r="G17" s="121" t="str">
        <f>IF(ISERROR(VLOOKUP(B17,'NANS Data'!$D$2:$P$51,12,FALSE)),"",VLOOKUP(B17,'NANS Data'!$D$2:$P$51,12,FALSE))&amp;""</f>
        <v/>
      </c>
      <c r="H17" s="122" t="str">
        <f>IF(ISERROR(VLOOKUP(B17,競技者データ入力シート!$B$8:$O$57,2,FALSE)),"",VLOOKUP(B17,競技者データ入力シート!$B$8:$O$57,8,FALSE))&amp;""</f>
        <v/>
      </c>
      <c r="I17" s="123" t="str">
        <f>IF(ISERROR(VLOOKUP(B17,'NANS Data'!$D$2:$P$51,13,FALSE)),"",VLOOKUP(B17,'NANS Data'!$D$2:$P$51,13,FALSE))&amp;""</f>
        <v/>
      </c>
      <c r="J17" s="791" t="str">
        <f>IF(ISERROR(VLOOKUP($B17,競技者データ入力シート!$B$8:$Q$57,16,FALSE)),"",VLOOKUP($B17,競技者データ入力シート!$B$8:$Q$57,16,FALSE))&amp;""</f>
        <v/>
      </c>
      <c r="K17" s="792"/>
      <c r="L17" s="792" t="str">
        <f>IF(ISERROR(VLOOKUP($B17,競技者データ入力シート!$B$8:$AK$57,21,FALSE)),"",VLOOKUP($B17,競技者データ入力シート!$B$8:$AK$57,21,FALSE))&amp;""</f>
        <v/>
      </c>
      <c r="M17" s="792"/>
      <c r="N17" s="793" t="str">
        <f>IF(ISERROR(VLOOKUP($B17,競技者データ入力シート!$B$8:$AK$57,26,FALSE)),"",VLOOKUP($B17,競技者データ入力シート!$B$8:$AK$57,26,FALSE))&amp;""</f>
        <v/>
      </c>
      <c r="O17" s="793"/>
      <c r="P17" s="794"/>
      <c r="Q17" s="794"/>
      <c r="R17" s="794"/>
      <c r="S17" s="795"/>
    </row>
    <row r="18" spans="2:19" ht="16.5" customHeight="1" x14ac:dyDescent="0.2">
      <c r="B18" s="429">
        <v>2</v>
      </c>
      <c r="C18" s="425" t="str">
        <f>IF(ISERROR(VLOOKUP(B18,'NANS Data'!$D$2:$P$51,6,FALSE)),"",VLOOKUP(B18,'NANS Data'!$D$2:$P$51,6,FALSE))&amp;""</f>
        <v/>
      </c>
      <c r="D18" s="788" t="str">
        <f>IF(ISERROR(VLOOKUP(B18,'NANS Data'!$D$2:$P$51,7,FALSE)),"",VLOOKUP(B18,'NANS Data'!$D$2:$P$51,7,FALSE))&amp;""</f>
        <v/>
      </c>
      <c r="E18" s="789"/>
      <c r="F18" s="790"/>
      <c r="G18" s="121" t="str">
        <f>IF(ISERROR(VLOOKUP(B18,'NANS Data'!$D$2:$P$51,12,FALSE)),"",VLOOKUP(B18,'NANS Data'!$D$2:$P$51,12,FALSE))&amp;""</f>
        <v/>
      </c>
      <c r="H18" s="122" t="str">
        <f>IF(ISERROR(VLOOKUP(B18,競技者データ入力シート!$B$8:$O$57,2,FALSE)),"",VLOOKUP(B18,競技者データ入力シート!$B$8:$O$57,8,FALSE))&amp;""</f>
        <v/>
      </c>
      <c r="I18" s="123" t="str">
        <f>IF(ISERROR(VLOOKUP(B18,'NANS Data'!$D$2:$P$51,13,FALSE)),"",VLOOKUP(B18,'NANS Data'!$D$2:$P$51,13,FALSE))&amp;""</f>
        <v/>
      </c>
      <c r="J18" s="791" t="str">
        <f>IF(ISERROR(VLOOKUP($B18,競技者データ入力シート!$B$8:$Q$57,16,FALSE)),"",VLOOKUP($B18,競技者データ入力シート!$B$8:$Q$57,16,FALSE))&amp;""</f>
        <v/>
      </c>
      <c r="K18" s="792"/>
      <c r="L18" s="792" t="str">
        <f>IF(ISERROR(VLOOKUP($B18,競技者データ入力シート!$B$8:$AK$57,21,FALSE)),"",VLOOKUP($B18,競技者データ入力シート!$B$8:$AK$57,21,FALSE))&amp;""</f>
        <v/>
      </c>
      <c r="M18" s="792"/>
      <c r="N18" s="793" t="str">
        <f>IF(ISERROR(VLOOKUP($B18,競技者データ入力シート!$B$8:$AK$57,26,FALSE)),"",VLOOKUP($B18,競技者データ入力シート!$B$8:$AK$57,26,FALSE))&amp;""</f>
        <v/>
      </c>
      <c r="O18" s="793"/>
      <c r="P18" s="794"/>
      <c r="Q18" s="794"/>
      <c r="R18" s="794"/>
      <c r="S18" s="795"/>
    </row>
    <row r="19" spans="2:19" ht="16.5" customHeight="1" x14ac:dyDescent="0.2">
      <c r="B19" s="429">
        <v>3</v>
      </c>
      <c r="C19" s="425" t="str">
        <f>IF(ISERROR(VLOOKUP(B19,'NANS Data'!$D$2:$P$51,6,FALSE)),"",VLOOKUP(B19,'NANS Data'!$D$2:$P$51,6,FALSE))&amp;""</f>
        <v/>
      </c>
      <c r="D19" s="788" t="str">
        <f>IF(ISERROR(VLOOKUP(B19,'NANS Data'!$D$2:$P$51,7,FALSE)),"",VLOOKUP(B19,'NANS Data'!$D$2:$P$51,7,FALSE))&amp;""</f>
        <v/>
      </c>
      <c r="E19" s="789"/>
      <c r="F19" s="790"/>
      <c r="G19" s="121" t="str">
        <f>IF(ISERROR(VLOOKUP(B19,'NANS Data'!$D$2:$P$51,12,FALSE)),"",VLOOKUP(B19,'NANS Data'!$D$2:$P$51,12,FALSE))&amp;""</f>
        <v/>
      </c>
      <c r="H19" s="122" t="str">
        <f>IF(ISERROR(VLOOKUP(B19,競技者データ入力シート!$B$8:$O$57,2,FALSE)),"",VLOOKUP(B19,競技者データ入力シート!$B$8:$O$57,8,FALSE))&amp;""</f>
        <v/>
      </c>
      <c r="I19" s="123" t="str">
        <f>IF(ISERROR(VLOOKUP(B19,'NANS Data'!$D$2:$P$51,13,FALSE)),"",VLOOKUP(B19,'NANS Data'!$D$2:$P$51,13,FALSE))&amp;""</f>
        <v/>
      </c>
      <c r="J19" s="791" t="str">
        <f>IF(ISERROR(VLOOKUP($B19,競技者データ入力シート!$B$8:$Q$57,16,FALSE)),"",VLOOKUP($B19,競技者データ入力シート!$B$8:$Q$57,16,FALSE))&amp;""</f>
        <v/>
      </c>
      <c r="K19" s="792"/>
      <c r="L19" s="792" t="str">
        <f>IF(ISERROR(VLOOKUP($B19,競技者データ入力シート!$B$8:$AK$57,21,FALSE)),"",VLOOKUP($B19,競技者データ入力シート!$B$8:$AK$57,21,FALSE))&amp;""</f>
        <v/>
      </c>
      <c r="M19" s="792"/>
      <c r="N19" s="793" t="str">
        <f>IF(ISERROR(VLOOKUP($B19,競技者データ入力シート!$B$8:$AK$57,26,FALSE)),"",VLOOKUP($B19,競技者データ入力シート!$B$8:$AK$57,26,FALSE))&amp;""</f>
        <v/>
      </c>
      <c r="O19" s="793"/>
      <c r="P19" s="794"/>
      <c r="Q19" s="794"/>
      <c r="R19" s="794"/>
      <c r="S19" s="795"/>
    </row>
    <row r="20" spans="2:19" ht="16.5" customHeight="1" x14ac:dyDescent="0.2">
      <c r="B20" s="429">
        <v>4</v>
      </c>
      <c r="C20" s="425" t="str">
        <f>IF(ISERROR(VLOOKUP(B20,'NANS Data'!$D$2:$P$51,6,FALSE)),"",VLOOKUP(B20,'NANS Data'!$D$2:$P$51,6,FALSE))&amp;""</f>
        <v/>
      </c>
      <c r="D20" s="788" t="str">
        <f>IF(ISERROR(VLOOKUP(B20,'NANS Data'!$D$2:$P$51,7,FALSE)),"",VLOOKUP(B20,'NANS Data'!$D$2:$P$51,7,FALSE))&amp;""</f>
        <v/>
      </c>
      <c r="E20" s="789"/>
      <c r="F20" s="790"/>
      <c r="G20" s="121" t="str">
        <f>IF(ISERROR(VLOOKUP(B20,'NANS Data'!$D$2:$P$51,12,FALSE)),"",VLOOKUP(B20,'NANS Data'!$D$2:$P$51,12,FALSE))&amp;""</f>
        <v/>
      </c>
      <c r="H20" s="122" t="str">
        <f>IF(ISERROR(VLOOKUP(B20,競技者データ入力シート!$B$8:$O$57,2,FALSE)),"",VLOOKUP(B20,競技者データ入力シート!$B$8:$O$57,8,FALSE))&amp;""</f>
        <v/>
      </c>
      <c r="I20" s="123" t="str">
        <f>IF(ISERROR(VLOOKUP(B20,'NANS Data'!$D$2:$P$51,13,FALSE)),"",VLOOKUP(B20,'NANS Data'!$D$2:$P$51,13,FALSE))&amp;""</f>
        <v/>
      </c>
      <c r="J20" s="791" t="str">
        <f>IF(ISERROR(VLOOKUP($B20,競技者データ入力シート!$B$8:$Q$57,16,FALSE)),"",VLOOKUP($B20,競技者データ入力シート!$B$8:$Q$57,16,FALSE))&amp;""</f>
        <v/>
      </c>
      <c r="K20" s="792"/>
      <c r="L20" s="792" t="str">
        <f>IF(ISERROR(VLOOKUP($B20,競技者データ入力シート!$B$8:$AK$57,21,FALSE)),"",VLOOKUP($B20,競技者データ入力シート!$B$8:$AK$57,21,FALSE))&amp;""</f>
        <v/>
      </c>
      <c r="M20" s="792"/>
      <c r="N20" s="793" t="str">
        <f>IF(ISERROR(VLOOKUP($B20,競技者データ入力シート!$B$8:$AK$57,26,FALSE)),"",VLOOKUP($B20,競技者データ入力シート!$B$8:$AK$57,26,FALSE))&amp;""</f>
        <v/>
      </c>
      <c r="O20" s="793"/>
      <c r="P20" s="794"/>
      <c r="Q20" s="794"/>
      <c r="R20" s="794"/>
      <c r="S20" s="795"/>
    </row>
    <row r="21" spans="2:19" ht="16.5" customHeight="1" x14ac:dyDescent="0.2">
      <c r="B21" s="430">
        <v>5</v>
      </c>
      <c r="C21" s="426" t="str">
        <f>IF(ISERROR(VLOOKUP(B21,'NANS Data'!$D$2:$P$51,6,FALSE)),"",VLOOKUP(B21,'NANS Data'!$D$2:$P$51,6,FALSE))&amp;""</f>
        <v/>
      </c>
      <c r="D21" s="844" t="str">
        <f>IF(ISERROR(VLOOKUP(B21,'NANS Data'!$D$2:$P$51,7,FALSE)),"",VLOOKUP(B21,'NANS Data'!$D$2:$P$51,7,FALSE))&amp;""</f>
        <v/>
      </c>
      <c r="E21" s="845"/>
      <c r="F21" s="846"/>
      <c r="G21" s="124" t="str">
        <f>IF(ISERROR(VLOOKUP(B21,'NANS Data'!$D$2:$P$51,12,FALSE)),"",VLOOKUP(B21,'NANS Data'!$D$2:$P$51,12,FALSE))&amp;""</f>
        <v/>
      </c>
      <c r="H21" s="125" t="str">
        <f>IF(ISERROR(VLOOKUP(B21,競技者データ入力シート!$B$8:$O$57,2,FALSE)),"",VLOOKUP(B21,競技者データ入力シート!$B$8:$O$57,8,FALSE))&amp;""</f>
        <v/>
      </c>
      <c r="I21" s="126" t="str">
        <f>IF(ISERROR(VLOOKUP(B21,'NANS Data'!$D$2:$P$51,13,FALSE)),"",VLOOKUP(B21,'NANS Data'!$D$2:$P$51,13,FALSE))&amp;""</f>
        <v/>
      </c>
      <c r="J21" s="847" t="str">
        <f>IF(ISERROR(VLOOKUP($B21,競技者データ入力シート!$B$8:$Q$57,16,FALSE)),"",VLOOKUP($B21,競技者データ入力シート!$B$8:$Q$57,16,FALSE))&amp;""</f>
        <v/>
      </c>
      <c r="K21" s="848"/>
      <c r="L21" s="848" t="str">
        <f>IF(ISERROR(VLOOKUP($B21,競技者データ入力シート!$B$8:$AK$57,21,FALSE)),"",VLOOKUP($B21,競技者データ入力シート!$B$8:$AK$57,21,FALSE))&amp;""</f>
        <v/>
      </c>
      <c r="M21" s="848"/>
      <c r="N21" s="849" t="str">
        <f>IF(ISERROR(VLOOKUP($B21,競技者データ入力シート!$B$8:$AK$57,26,FALSE)),"",VLOOKUP($B21,競技者データ入力シート!$B$8:$AK$57,26,FALSE))&amp;""</f>
        <v/>
      </c>
      <c r="O21" s="849"/>
      <c r="P21" s="850"/>
      <c r="Q21" s="850"/>
      <c r="R21" s="850"/>
      <c r="S21" s="851"/>
    </row>
    <row r="22" spans="2:19" ht="16.5" customHeight="1" x14ac:dyDescent="0.2">
      <c r="B22" s="428">
        <v>6</v>
      </c>
      <c r="C22" s="425" t="str">
        <f>IF(ISERROR(VLOOKUP(B22,'NANS Data'!$D$2:$P$51,6,FALSE)),"",VLOOKUP(B22,'NANS Data'!$D$2:$P$51,6,FALSE))&amp;""</f>
        <v/>
      </c>
      <c r="D22" s="788" t="str">
        <f>IF(ISERROR(VLOOKUP(B22,'NANS Data'!$D$2:$P$51,7,FALSE)),"",VLOOKUP(B22,'NANS Data'!$D$2:$P$51,7,FALSE))&amp;""</f>
        <v/>
      </c>
      <c r="E22" s="789"/>
      <c r="F22" s="790"/>
      <c r="G22" s="121" t="str">
        <f>IF(ISERROR(VLOOKUP(B22,'NANS Data'!$D$2:$P$51,12,FALSE)),"",VLOOKUP(B22,'NANS Data'!$D$2:$P$51,12,FALSE))&amp;""</f>
        <v/>
      </c>
      <c r="H22" s="122" t="str">
        <f>IF(ISERROR(VLOOKUP(B22,競技者データ入力シート!$B$8:$O$57,2,FALSE)),"",VLOOKUP(B22,競技者データ入力シート!$B$8:$O$57,8,FALSE))&amp;""</f>
        <v/>
      </c>
      <c r="I22" s="123" t="str">
        <f>IF(ISERROR(VLOOKUP(B22,'NANS Data'!$D$2:$P$51,13,FALSE)),"",VLOOKUP(B22,'NANS Data'!$D$2:$P$51,13,FALSE))&amp;""</f>
        <v/>
      </c>
      <c r="J22" s="791" t="str">
        <f>IF(ISERROR(VLOOKUP($B22,競技者データ入力シート!$B$8:$Q$57,16,FALSE)),"",VLOOKUP($B22,競技者データ入力シート!$B$8:$Q$57,16,FALSE))&amp;""</f>
        <v/>
      </c>
      <c r="K22" s="792"/>
      <c r="L22" s="792" t="str">
        <f>IF(ISERROR(VLOOKUP($B22,競技者データ入力シート!$B$8:$AK$57,21,FALSE)),"",VLOOKUP($B22,競技者データ入力シート!$B$8:$AK$57,21,FALSE))&amp;""</f>
        <v/>
      </c>
      <c r="M22" s="792"/>
      <c r="N22" s="793" t="str">
        <f>IF(ISERROR(VLOOKUP($B22,競技者データ入力シート!$B$8:$AK$57,26,FALSE)),"",VLOOKUP($B22,競技者データ入力シート!$B$8:$AK$57,26,FALSE))&amp;""</f>
        <v/>
      </c>
      <c r="O22" s="793"/>
      <c r="P22" s="794"/>
      <c r="Q22" s="794"/>
      <c r="R22" s="794"/>
      <c r="S22" s="795"/>
    </row>
    <row r="23" spans="2:19" ht="16.5" customHeight="1" x14ac:dyDescent="0.2">
      <c r="B23" s="429">
        <v>7</v>
      </c>
      <c r="C23" s="425" t="str">
        <f>IF(ISERROR(VLOOKUP(B23,'NANS Data'!$D$2:$P$51,6,FALSE)),"",VLOOKUP(B23,'NANS Data'!$D$2:$P$51,6,FALSE))&amp;""</f>
        <v/>
      </c>
      <c r="D23" s="788" t="str">
        <f>IF(ISERROR(VLOOKUP(B23,'NANS Data'!$D$2:$P$51,7,FALSE)),"",VLOOKUP(B23,'NANS Data'!$D$2:$P$51,7,FALSE))&amp;""</f>
        <v/>
      </c>
      <c r="E23" s="789"/>
      <c r="F23" s="790"/>
      <c r="G23" s="121" t="str">
        <f>IF(ISERROR(VLOOKUP(B23,'NANS Data'!$D$2:$P$51,12,FALSE)),"",VLOOKUP(B23,'NANS Data'!$D$2:$P$51,12,FALSE))&amp;""</f>
        <v/>
      </c>
      <c r="H23" s="122" t="str">
        <f>IF(ISERROR(VLOOKUP(B23,競技者データ入力シート!$B$8:$O$57,2,FALSE)),"",VLOOKUP(B23,競技者データ入力シート!$B$8:$O$57,8,FALSE))&amp;""</f>
        <v/>
      </c>
      <c r="I23" s="123" t="str">
        <f>IF(ISERROR(VLOOKUP(B23,'NANS Data'!$D$2:$P$51,13,FALSE)),"",VLOOKUP(B23,'NANS Data'!$D$2:$P$51,13,FALSE))&amp;""</f>
        <v/>
      </c>
      <c r="J23" s="791" t="str">
        <f>IF(ISERROR(VLOOKUP($B23,競技者データ入力シート!$B$8:$Q$57,16,FALSE)),"",VLOOKUP($B23,競技者データ入力シート!$B$8:$Q$57,16,FALSE))&amp;""</f>
        <v/>
      </c>
      <c r="K23" s="792"/>
      <c r="L23" s="792" t="str">
        <f>IF(ISERROR(VLOOKUP($B23,競技者データ入力シート!$B$8:$AK$57,21,FALSE)),"",VLOOKUP($B23,競技者データ入力シート!$B$8:$AK$57,21,FALSE))&amp;""</f>
        <v/>
      </c>
      <c r="M23" s="792"/>
      <c r="N23" s="793" t="str">
        <f>IF(ISERROR(VLOOKUP($B23,競技者データ入力シート!$B$8:$AK$57,26,FALSE)),"",VLOOKUP($B23,競技者データ入力シート!$B$8:$AK$57,26,FALSE))&amp;""</f>
        <v/>
      </c>
      <c r="O23" s="793"/>
      <c r="P23" s="794"/>
      <c r="Q23" s="794"/>
      <c r="R23" s="794"/>
      <c r="S23" s="795"/>
    </row>
    <row r="24" spans="2:19" ht="16.5" customHeight="1" x14ac:dyDescent="0.2">
      <c r="B24" s="429">
        <v>8</v>
      </c>
      <c r="C24" s="425" t="str">
        <f>IF(ISERROR(VLOOKUP(B24,'NANS Data'!$D$2:$P$51,6,FALSE)),"",VLOOKUP(B24,'NANS Data'!$D$2:$P$51,6,FALSE))&amp;""</f>
        <v/>
      </c>
      <c r="D24" s="788" t="str">
        <f>IF(ISERROR(VLOOKUP(B24,'NANS Data'!$D$2:$P$51,7,FALSE)),"",VLOOKUP(B24,'NANS Data'!$D$2:$P$51,7,FALSE))&amp;""</f>
        <v/>
      </c>
      <c r="E24" s="789"/>
      <c r="F24" s="790"/>
      <c r="G24" s="121" t="str">
        <f>IF(ISERROR(VLOOKUP(B24,'NANS Data'!$D$2:$P$51,12,FALSE)),"",VLOOKUP(B24,'NANS Data'!$D$2:$P$51,12,FALSE))&amp;""</f>
        <v/>
      </c>
      <c r="H24" s="122" t="str">
        <f>IF(ISERROR(VLOOKUP(B24,競技者データ入力シート!$B$8:$O$57,2,FALSE)),"",VLOOKUP(B24,競技者データ入力シート!$B$8:$O$57,8,FALSE))&amp;""</f>
        <v/>
      </c>
      <c r="I24" s="123" t="str">
        <f>IF(ISERROR(VLOOKUP(B24,'NANS Data'!$D$2:$P$51,13,FALSE)),"",VLOOKUP(B24,'NANS Data'!$D$2:$P$51,13,FALSE))&amp;""</f>
        <v/>
      </c>
      <c r="J24" s="791" t="str">
        <f>IF(ISERROR(VLOOKUP($B24,競技者データ入力シート!$B$8:$Q$57,16,FALSE)),"",VLOOKUP($B24,競技者データ入力シート!$B$8:$Q$57,16,FALSE))&amp;""</f>
        <v/>
      </c>
      <c r="K24" s="792"/>
      <c r="L24" s="792" t="str">
        <f>IF(ISERROR(VLOOKUP($B24,競技者データ入力シート!$B$8:$AK$57,21,FALSE)),"",VLOOKUP($B24,競技者データ入力シート!$B$8:$AK$57,21,FALSE))&amp;""</f>
        <v/>
      </c>
      <c r="M24" s="792"/>
      <c r="N24" s="793" t="str">
        <f>IF(ISERROR(VLOOKUP($B24,競技者データ入力シート!$B$8:$AK$57,26,FALSE)),"",VLOOKUP($B24,競技者データ入力シート!$B$8:$AK$57,26,FALSE))&amp;""</f>
        <v/>
      </c>
      <c r="O24" s="793"/>
      <c r="P24" s="794"/>
      <c r="Q24" s="794"/>
      <c r="R24" s="794"/>
      <c r="S24" s="795"/>
    </row>
    <row r="25" spans="2:19" ht="16.5" customHeight="1" x14ac:dyDescent="0.2">
      <c r="B25" s="429">
        <v>9</v>
      </c>
      <c r="C25" s="425" t="str">
        <f>IF(ISERROR(VLOOKUP(B25,'NANS Data'!$D$2:$P$51,6,FALSE)),"",VLOOKUP(B25,'NANS Data'!$D$2:$P$51,6,FALSE))&amp;""</f>
        <v/>
      </c>
      <c r="D25" s="788" t="str">
        <f>IF(ISERROR(VLOOKUP(B25,'NANS Data'!$D$2:$P$51,7,FALSE)),"",VLOOKUP(B25,'NANS Data'!$D$2:$P$51,7,FALSE))&amp;""</f>
        <v/>
      </c>
      <c r="E25" s="789"/>
      <c r="F25" s="790"/>
      <c r="G25" s="121" t="str">
        <f>IF(ISERROR(VLOOKUP(B25,'NANS Data'!$D$2:$P$51,12,FALSE)),"",VLOOKUP(B25,'NANS Data'!$D$2:$P$51,12,FALSE))&amp;""</f>
        <v/>
      </c>
      <c r="H25" s="122" t="str">
        <f>IF(ISERROR(VLOOKUP(B25,競技者データ入力シート!$B$8:$O$57,2,FALSE)),"",VLOOKUP(B25,競技者データ入力シート!$B$8:$O$57,8,FALSE))&amp;""</f>
        <v/>
      </c>
      <c r="I25" s="123" t="str">
        <f>IF(ISERROR(VLOOKUP(B25,'NANS Data'!$D$2:$P$51,13,FALSE)),"",VLOOKUP(B25,'NANS Data'!$D$2:$P$51,13,FALSE))&amp;""</f>
        <v/>
      </c>
      <c r="J25" s="791" t="str">
        <f>IF(ISERROR(VLOOKUP($B25,競技者データ入力シート!$B$8:$Q$57,16,FALSE)),"",VLOOKUP($B25,競技者データ入力シート!$B$8:$Q$57,16,FALSE))&amp;""</f>
        <v/>
      </c>
      <c r="K25" s="792"/>
      <c r="L25" s="792" t="str">
        <f>IF(ISERROR(VLOOKUP($B25,競技者データ入力シート!$B$8:$AK$57,21,FALSE)),"",VLOOKUP($B25,競技者データ入力シート!$B$8:$AK$57,21,FALSE))&amp;""</f>
        <v/>
      </c>
      <c r="M25" s="792"/>
      <c r="N25" s="793" t="str">
        <f>IF(ISERROR(VLOOKUP($B25,競技者データ入力シート!$B$8:$AK$57,26,FALSE)),"",VLOOKUP($B25,競技者データ入力シート!$B$8:$AK$57,26,FALSE))&amp;""</f>
        <v/>
      </c>
      <c r="O25" s="793"/>
      <c r="P25" s="794"/>
      <c r="Q25" s="794"/>
      <c r="R25" s="794"/>
      <c r="S25" s="795"/>
    </row>
    <row r="26" spans="2:19" ht="16.5" customHeight="1" x14ac:dyDescent="0.2">
      <c r="B26" s="430">
        <v>10</v>
      </c>
      <c r="C26" s="426" t="str">
        <f>IF(ISERROR(VLOOKUP(B26,'NANS Data'!$D$2:$P$51,6,FALSE)),"",VLOOKUP(B26,'NANS Data'!$D$2:$P$51,6,FALSE))&amp;""</f>
        <v/>
      </c>
      <c r="D26" s="844" t="str">
        <f>IF(ISERROR(VLOOKUP(B26,'NANS Data'!$D$2:$P$51,7,FALSE)),"",VLOOKUP(B26,'NANS Data'!$D$2:$P$51,7,FALSE))&amp;""</f>
        <v/>
      </c>
      <c r="E26" s="845"/>
      <c r="F26" s="846"/>
      <c r="G26" s="124" t="str">
        <f>IF(ISERROR(VLOOKUP(B26,'NANS Data'!$D$2:$P$51,12,FALSE)),"",VLOOKUP(B26,'NANS Data'!$D$2:$P$51,12,FALSE))&amp;""</f>
        <v/>
      </c>
      <c r="H26" s="125" t="str">
        <f>IF(ISERROR(VLOOKUP(B26,競技者データ入力シート!$B$8:$O$57,2,FALSE)),"",VLOOKUP(B26,競技者データ入力シート!$B$8:$O$57,8,FALSE))&amp;""</f>
        <v/>
      </c>
      <c r="I26" s="126" t="str">
        <f>IF(ISERROR(VLOOKUP(B26,'NANS Data'!$D$2:$P$51,13,FALSE)),"",VLOOKUP(B26,'NANS Data'!$D$2:$P$51,13,FALSE))&amp;""</f>
        <v/>
      </c>
      <c r="J26" s="847" t="str">
        <f>IF(ISERROR(VLOOKUP($B26,競技者データ入力シート!$B$8:$Q$57,16,FALSE)),"",VLOOKUP($B26,競技者データ入力シート!$B$8:$Q$57,16,FALSE))&amp;""</f>
        <v/>
      </c>
      <c r="K26" s="848"/>
      <c r="L26" s="848" t="str">
        <f>IF(ISERROR(VLOOKUP($B26,競技者データ入力シート!$B$8:$AK$57,21,FALSE)),"",VLOOKUP($B26,競技者データ入力シート!$B$8:$AK$57,21,FALSE))&amp;""</f>
        <v/>
      </c>
      <c r="M26" s="848"/>
      <c r="N26" s="849" t="str">
        <f>IF(ISERROR(VLOOKUP($B26,競技者データ入力シート!$B$8:$AK$57,26,FALSE)),"",VLOOKUP($B26,競技者データ入力シート!$B$8:$AK$57,26,FALSE))&amp;""</f>
        <v/>
      </c>
      <c r="O26" s="849"/>
      <c r="P26" s="850"/>
      <c r="Q26" s="850"/>
      <c r="R26" s="850"/>
      <c r="S26" s="851"/>
    </row>
    <row r="27" spans="2:19" ht="16.5" customHeight="1" x14ac:dyDescent="0.2">
      <c r="B27" s="428">
        <v>11</v>
      </c>
      <c r="C27" s="425" t="str">
        <f>IF(ISERROR(VLOOKUP(B27,'NANS Data'!$D$2:$P$51,6,FALSE)),"",VLOOKUP(B27,'NANS Data'!$D$2:$P$51,6,FALSE))&amp;""</f>
        <v/>
      </c>
      <c r="D27" s="788" t="str">
        <f>IF(ISERROR(VLOOKUP(B27,'NANS Data'!$D$2:$P$51,7,FALSE)),"",VLOOKUP(B27,'NANS Data'!$D$2:$P$51,7,FALSE))&amp;""</f>
        <v/>
      </c>
      <c r="E27" s="789"/>
      <c r="F27" s="790"/>
      <c r="G27" s="121" t="str">
        <f>IF(ISERROR(VLOOKUP(B27,'NANS Data'!$D$2:$P$51,12,FALSE)),"",VLOOKUP(B27,'NANS Data'!$D$2:$P$51,12,FALSE))&amp;""</f>
        <v/>
      </c>
      <c r="H27" s="122" t="str">
        <f>IF(ISERROR(VLOOKUP(B27,競技者データ入力シート!$B$8:$O$57,2,FALSE)),"",VLOOKUP(B27,競技者データ入力シート!$B$8:$O$57,8,FALSE))&amp;""</f>
        <v/>
      </c>
      <c r="I27" s="123" t="str">
        <f>IF(ISERROR(VLOOKUP(B27,'NANS Data'!$D$2:$P$51,13,FALSE)),"",VLOOKUP(B27,'NANS Data'!$D$2:$P$51,13,FALSE))&amp;""</f>
        <v/>
      </c>
      <c r="J27" s="791" t="str">
        <f>IF(ISERROR(VLOOKUP($B27,競技者データ入力シート!$B$8:$Q$57,16,FALSE)),"",VLOOKUP($B27,競技者データ入力シート!$B$8:$Q$57,16,FALSE))&amp;""</f>
        <v/>
      </c>
      <c r="K27" s="792"/>
      <c r="L27" s="792" t="str">
        <f>IF(ISERROR(VLOOKUP($B27,競技者データ入力シート!$B$8:$AK$57,21,FALSE)),"",VLOOKUP($B27,競技者データ入力シート!$B$8:$AK$57,21,FALSE))&amp;""</f>
        <v/>
      </c>
      <c r="M27" s="792"/>
      <c r="N27" s="793" t="str">
        <f>IF(ISERROR(VLOOKUP($B27,競技者データ入力シート!$B$8:$AK$57,26,FALSE)),"",VLOOKUP($B27,競技者データ入力シート!$B$8:$AK$57,26,FALSE))&amp;""</f>
        <v/>
      </c>
      <c r="O27" s="793"/>
      <c r="P27" s="794"/>
      <c r="Q27" s="794"/>
      <c r="R27" s="794"/>
      <c r="S27" s="795"/>
    </row>
    <row r="28" spans="2:19" ht="16.5" customHeight="1" x14ac:dyDescent="0.2">
      <c r="B28" s="429">
        <v>12</v>
      </c>
      <c r="C28" s="425" t="str">
        <f>IF(ISERROR(VLOOKUP(B28,'NANS Data'!$D$2:$P$51,6,FALSE)),"",VLOOKUP(B28,'NANS Data'!$D$2:$P$51,6,FALSE))&amp;""</f>
        <v/>
      </c>
      <c r="D28" s="788" t="str">
        <f>IF(ISERROR(VLOOKUP(B28,'NANS Data'!$D$2:$P$51,7,FALSE)),"",VLOOKUP(B28,'NANS Data'!$D$2:$P$51,7,FALSE))&amp;""</f>
        <v/>
      </c>
      <c r="E28" s="789"/>
      <c r="F28" s="790"/>
      <c r="G28" s="121" t="str">
        <f>IF(ISERROR(VLOOKUP(B28,'NANS Data'!$D$2:$P$51,12,FALSE)),"",VLOOKUP(B28,'NANS Data'!$D$2:$P$51,12,FALSE))&amp;""</f>
        <v/>
      </c>
      <c r="H28" s="122" t="str">
        <f>IF(ISERROR(VLOOKUP(B28,競技者データ入力シート!$B$8:$O$57,2,FALSE)),"",VLOOKUP(B28,競技者データ入力シート!$B$8:$O$57,8,FALSE))&amp;""</f>
        <v/>
      </c>
      <c r="I28" s="123" t="str">
        <f>IF(ISERROR(VLOOKUP(B28,'NANS Data'!$D$2:$P$51,13,FALSE)),"",VLOOKUP(B28,'NANS Data'!$D$2:$P$51,13,FALSE))&amp;""</f>
        <v/>
      </c>
      <c r="J28" s="791" t="str">
        <f>IF(ISERROR(VLOOKUP($B28,競技者データ入力シート!$B$8:$Q$57,16,FALSE)),"",VLOOKUP($B28,競技者データ入力シート!$B$8:$Q$57,16,FALSE))&amp;""</f>
        <v/>
      </c>
      <c r="K28" s="792"/>
      <c r="L28" s="792" t="str">
        <f>IF(ISERROR(VLOOKUP($B28,競技者データ入力シート!$B$8:$AK$57,21,FALSE)),"",VLOOKUP($B28,競技者データ入力シート!$B$8:$AK$57,21,FALSE))&amp;""</f>
        <v/>
      </c>
      <c r="M28" s="792"/>
      <c r="N28" s="793" t="str">
        <f>IF(ISERROR(VLOOKUP($B28,競技者データ入力シート!$B$8:$AK$57,26,FALSE)),"",VLOOKUP($B28,競技者データ入力シート!$B$8:$AK$57,26,FALSE))&amp;""</f>
        <v/>
      </c>
      <c r="O28" s="793"/>
      <c r="P28" s="794"/>
      <c r="Q28" s="794"/>
      <c r="R28" s="794"/>
      <c r="S28" s="795"/>
    </row>
    <row r="29" spans="2:19" ht="16.5" customHeight="1" x14ac:dyDescent="0.2">
      <c r="B29" s="429">
        <v>13</v>
      </c>
      <c r="C29" s="425" t="str">
        <f>IF(ISERROR(VLOOKUP(B29,'NANS Data'!$D$2:$P$51,6,FALSE)),"",VLOOKUP(B29,'NANS Data'!$D$2:$P$51,6,FALSE))&amp;""</f>
        <v/>
      </c>
      <c r="D29" s="788" t="str">
        <f>IF(ISERROR(VLOOKUP(B29,'NANS Data'!$D$2:$P$51,7,FALSE)),"",VLOOKUP(B29,'NANS Data'!$D$2:$P$51,7,FALSE))&amp;""</f>
        <v/>
      </c>
      <c r="E29" s="789"/>
      <c r="F29" s="790"/>
      <c r="G29" s="121" t="str">
        <f>IF(ISERROR(VLOOKUP(B29,'NANS Data'!$D$2:$P$51,12,FALSE)),"",VLOOKUP(B29,'NANS Data'!$D$2:$P$51,12,FALSE))&amp;""</f>
        <v/>
      </c>
      <c r="H29" s="122" t="str">
        <f>IF(ISERROR(VLOOKUP(B29,競技者データ入力シート!$B$8:$O$57,2,FALSE)),"",VLOOKUP(B29,競技者データ入力シート!$B$8:$O$57,8,FALSE))&amp;""</f>
        <v/>
      </c>
      <c r="I29" s="123" t="str">
        <f>IF(ISERROR(VLOOKUP(B29,'NANS Data'!$D$2:$P$51,13,FALSE)),"",VLOOKUP(B29,'NANS Data'!$D$2:$P$51,13,FALSE))&amp;""</f>
        <v/>
      </c>
      <c r="J29" s="791" t="str">
        <f>IF(ISERROR(VLOOKUP($B29,競技者データ入力シート!$B$8:$Q$57,16,FALSE)),"",VLOOKUP($B29,競技者データ入力シート!$B$8:$Q$57,16,FALSE))&amp;""</f>
        <v/>
      </c>
      <c r="K29" s="792"/>
      <c r="L29" s="792" t="str">
        <f>IF(ISERROR(VLOOKUP($B29,競技者データ入力シート!$B$8:$AK$57,21,FALSE)),"",VLOOKUP($B29,競技者データ入力シート!$B$8:$AK$57,21,FALSE))&amp;""</f>
        <v/>
      </c>
      <c r="M29" s="792"/>
      <c r="N29" s="793" t="str">
        <f>IF(ISERROR(VLOOKUP($B29,競技者データ入力シート!$B$8:$AK$57,26,FALSE)),"",VLOOKUP($B29,競技者データ入力シート!$B$8:$AK$57,26,FALSE))&amp;""</f>
        <v/>
      </c>
      <c r="O29" s="793"/>
      <c r="P29" s="794"/>
      <c r="Q29" s="794"/>
      <c r="R29" s="794"/>
      <c r="S29" s="795"/>
    </row>
    <row r="30" spans="2:19" ht="16.5" customHeight="1" x14ac:dyDescent="0.2">
      <c r="B30" s="429">
        <v>14</v>
      </c>
      <c r="C30" s="425" t="str">
        <f>IF(ISERROR(VLOOKUP(B30,'NANS Data'!$D$2:$P$51,6,FALSE)),"",VLOOKUP(B30,'NANS Data'!$D$2:$P$51,6,FALSE))&amp;""</f>
        <v/>
      </c>
      <c r="D30" s="788" t="str">
        <f>IF(ISERROR(VLOOKUP(B30,'NANS Data'!$D$2:$P$51,7,FALSE)),"",VLOOKUP(B30,'NANS Data'!$D$2:$P$51,7,FALSE))&amp;""</f>
        <v/>
      </c>
      <c r="E30" s="789"/>
      <c r="F30" s="790"/>
      <c r="G30" s="121" t="str">
        <f>IF(ISERROR(VLOOKUP(B30,'NANS Data'!$D$2:$P$51,12,FALSE)),"",VLOOKUP(B30,'NANS Data'!$D$2:$P$51,12,FALSE))&amp;""</f>
        <v/>
      </c>
      <c r="H30" s="122" t="str">
        <f>IF(ISERROR(VLOOKUP(B30,競技者データ入力シート!$B$8:$O$57,2,FALSE)),"",VLOOKUP(B30,競技者データ入力シート!$B$8:$O$57,8,FALSE))&amp;""</f>
        <v/>
      </c>
      <c r="I30" s="123" t="str">
        <f>IF(ISERROR(VLOOKUP(B30,'NANS Data'!$D$2:$P$51,13,FALSE)),"",VLOOKUP(B30,'NANS Data'!$D$2:$P$51,13,FALSE))&amp;""</f>
        <v/>
      </c>
      <c r="J30" s="791" t="str">
        <f>IF(ISERROR(VLOOKUP($B30,競技者データ入力シート!$B$8:$Q$57,16,FALSE)),"",VLOOKUP($B30,競技者データ入力シート!$B$8:$Q$57,16,FALSE))&amp;""</f>
        <v/>
      </c>
      <c r="K30" s="792"/>
      <c r="L30" s="792" t="str">
        <f>IF(ISERROR(VLOOKUP($B30,競技者データ入力シート!$B$8:$AK$57,21,FALSE)),"",VLOOKUP($B30,競技者データ入力シート!$B$8:$AK$57,21,FALSE))&amp;""</f>
        <v/>
      </c>
      <c r="M30" s="792"/>
      <c r="N30" s="793" t="str">
        <f>IF(ISERROR(VLOOKUP($B30,競技者データ入力シート!$B$8:$AK$57,26,FALSE)),"",VLOOKUP($B30,競技者データ入力シート!$B$8:$AK$57,26,FALSE))&amp;""</f>
        <v/>
      </c>
      <c r="O30" s="793"/>
      <c r="P30" s="794"/>
      <c r="Q30" s="794"/>
      <c r="R30" s="794"/>
      <c r="S30" s="795"/>
    </row>
    <row r="31" spans="2:19" ht="16.5" customHeight="1" x14ac:dyDescent="0.2">
      <c r="B31" s="430">
        <v>15</v>
      </c>
      <c r="C31" s="426" t="str">
        <f>IF(ISERROR(VLOOKUP(B31,'NANS Data'!$D$2:$P$51,6,FALSE)),"",VLOOKUP(B31,'NANS Data'!$D$2:$P$51,6,FALSE))&amp;""</f>
        <v/>
      </c>
      <c r="D31" s="844" t="str">
        <f>IF(ISERROR(VLOOKUP(B31,'NANS Data'!$D$2:$P$51,7,FALSE)),"",VLOOKUP(B31,'NANS Data'!$D$2:$P$51,7,FALSE))&amp;""</f>
        <v/>
      </c>
      <c r="E31" s="845"/>
      <c r="F31" s="846"/>
      <c r="G31" s="124" t="str">
        <f>IF(ISERROR(VLOOKUP(B31,'NANS Data'!$D$2:$P$51,12,FALSE)),"",VLOOKUP(B31,'NANS Data'!$D$2:$P$51,12,FALSE))&amp;""</f>
        <v/>
      </c>
      <c r="H31" s="125" t="str">
        <f>IF(ISERROR(VLOOKUP(B31,競技者データ入力シート!$B$8:$O$57,2,FALSE)),"",VLOOKUP(B31,競技者データ入力シート!$B$8:$O$57,8,FALSE))&amp;""</f>
        <v/>
      </c>
      <c r="I31" s="126" t="str">
        <f>IF(ISERROR(VLOOKUP(B31,'NANS Data'!$D$2:$P$51,13,FALSE)),"",VLOOKUP(B31,'NANS Data'!$D$2:$P$51,13,FALSE))&amp;""</f>
        <v/>
      </c>
      <c r="J31" s="847" t="str">
        <f>IF(ISERROR(VLOOKUP($B31,競技者データ入力シート!$B$8:$Q$57,16,FALSE)),"",VLOOKUP($B31,競技者データ入力シート!$B$8:$Q$57,16,FALSE))&amp;""</f>
        <v/>
      </c>
      <c r="K31" s="848"/>
      <c r="L31" s="848" t="str">
        <f>IF(ISERROR(VLOOKUP($B31,競技者データ入力シート!$B$8:$AK$57,21,FALSE)),"",VLOOKUP($B31,競技者データ入力シート!$B$8:$AK$57,21,FALSE))&amp;""</f>
        <v/>
      </c>
      <c r="M31" s="848"/>
      <c r="N31" s="849" t="str">
        <f>IF(ISERROR(VLOOKUP($B31,競技者データ入力シート!$B$8:$AK$57,26,FALSE)),"",VLOOKUP($B31,競技者データ入力シート!$B$8:$AK$57,26,FALSE))&amp;""</f>
        <v/>
      </c>
      <c r="O31" s="849"/>
      <c r="P31" s="850"/>
      <c r="Q31" s="850"/>
      <c r="R31" s="850"/>
      <c r="S31" s="851"/>
    </row>
    <row r="32" spans="2:19" ht="16.5" customHeight="1" x14ac:dyDescent="0.2">
      <c r="B32" s="428">
        <v>16</v>
      </c>
      <c r="C32" s="425" t="str">
        <f>IF(ISERROR(VLOOKUP(B32,'NANS Data'!$D$2:$P$51,6,FALSE)),"",VLOOKUP(B32,'NANS Data'!$D$2:$P$51,6,FALSE))&amp;""</f>
        <v/>
      </c>
      <c r="D32" s="788" t="str">
        <f>IF(ISERROR(VLOOKUP(B32,'NANS Data'!$D$2:$P$51,7,FALSE)),"",VLOOKUP(B32,'NANS Data'!$D$2:$P$51,7,FALSE))&amp;""</f>
        <v/>
      </c>
      <c r="E32" s="789"/>
      <c r="F32" s="790"/>
      <c r="G32" s="121" t="str">
        <f>IF(ISERROR(VLOOKUP(B32,'NANS Data'!$D$2:$P$51,12,FALSE)),"",VLOOKUP(B32,'NANS Data'!$D$2:$P$51,12,FALSE))&amp;""</f>
        <v/>
      </c>
      <c r="H32" s="122" t="str">
        <f>IF(ISERROR(VLOOKUP(B32,競技者データ入力シート!$B$8:$O$57,2,FALSE)),"",VLOOKUP(B32,競技者データ入力シート!$B$8:$O$57,8,FALSE))&amp;""</f>
        <v/>
      </c>
      <c r="I32" s="123" t="str">
        <f>IF(ISERROR(VLOOKUP(B32,'NANS Data'!$D$2:$P$51,13,FALSE)),"",VLOOKUP(B32,'NANS Data'!$D$2:$P$51,13,FALSE))&amp;""</f>
        <v/>
      </c>
      <c r="J32" s="791" t="str">
        <f>IF(ISERROR(VLOOKUP($B32,競技者データ入力シート!$B$8:$Q$57,16,FALSE)),"",VLOOKUP($B32,競技者データ入力シート!$B$8:$Q$57,16,FALSE))&amp;""</f>
        <v/>
      </c>
      <c r="K32" s="792"/>
      <c r="L32" s="792" t="str">
        <f>IF(ISERROR(VLOOKUP($B32,競技者データ入力シート!$B$8:$AK$57,21,FALSE)),"",VLOOKUP($B32,競技者データ入力シート!$B$8:$AK$57,21,FALSE))&amp;""</f>
        <v/>
      </c>
      <c r="M32" s="792"/>
      <c r="N32" s="793" t="str">
        <f>IF(ISERROR(VLOOKUP($B32,競技者データ入力シート!$B$8:$AK$57,26,FALSE)),"",VLOOKUP($B32,競技者データ入力シート!$B$8:$AK$57,26,FALSE))&amp;""</f>
        <v/>
      </c>
      <c r="O32" s="793"/>
      <c r="P32" s="794"/>
      <c r="Q32" s="794"/>
      <c r="R32" s="794"/>
      <c r="S32" s="795"/>
    </row>
    <row r="33" spans="2:19" ht="16.5" customHeight="1" x14ac:dyDescent="0.2">
      <c r="B33" s="429">
        <v>17</v>
      </c>
      <c r="C33" s="425" t="str">
        <f>IF(ISERROR(VLOOKUP(B33,'NANS Data'!$D$2:$P$51,6,FALSE)),"",VLOOKUP(B33,'NANS Data'!$D$2:$P$51,6,FALSE))&amp;""</f>
        <v/>
      </c>
      <c r="D33" s="788" t="str">
        <f>IF(ISERROR(VLOOKUP(B33,'NANS Data'!$D$2:$P$51,7,FALSE)),"",VLOOKUP(B33,'NANS Data'!$D$2:$P$51,7,FALSE))&amp;""</f>
        <v/>
      </c>
      <c r="E33" s="789"/>
      <c r="F33" s="790"/>
      <c r="G33" s="121" t="str">
        <f>IF(ISERROR(VLOOKUP(B33,'NANS Data'!$D$2:$P$51,12,FALSE)),"",VLOOKUP(B33,'NANS Data'!$D$2:$P$51,12,FALSE))&amp;""</f>
        <v/>
      </c>
      <c r="H33" s="122" t="str">
        <f>IF(ISERROR(VLOOKUP(B33,競技者データ入力シート!$B$8:$O$57,2,FALSE)),"",VLOOKUP(B33,競技者データ入力シート!$B$8:$O$57,8,FALSE))&amp;""</f>
        <v/>
      </c>
      <c r="I33" s="123" t="str">
        <f>IF(ISERROR(VLOOKUP(B33,'NANS Data'!$D$2:$P$51,13,FALSE)),"",VLOOKUP(B33,'NANS Data'!$D$2:$P$51,13,FALSE))&amp;""</f>
        <v/>
      </c>
      <c r="J33" s="791" t="str">
        <f>IF(ISERROR(VLOOKUP($B33,競技者データ入力シート!$B$8:$Q$57,16,FALSE)),"",VLOOKUP($B33,競技者データ入力シート!$B$8:$Q$57,16,FALSE))&amp;""</f>
        <v/>
      </c>
      <c r="K33" s="792"/>
      <c r="L33" s="792" t="str">
        <f>IF(ISERROR(VLOOKUP($B33,競技者データ入力シート!$B$8:$AK$57,21,FALSE)),"",VLOOKUP($B33,競技者データ入力シート!$B$8:$AK$57,21,FALSE))&amp;""</f>
        <v/>
      </c>
      <c r="M33" s="792"/>
      <c r="N33" s="793" t="str">
        <f>IF(ISERROR(VLOOKUP($B33,競技者データ入力シート!$B$8:$AK$57,26,FALSE)),"",VLOOKUP($B33,競技者データ入力シート!$B$8:$AK$57,26,FALSE))&amp;""</f>
        <v/>
      </c>
      <c r="O33" s="793"/>
      <c r="P33" s="794"/>
      <c r="Q33" s="794"/>
      <c r="R33" s="794"/>
      <c r="S33" s="795"/>
    </row>
    <row r="34" spans="2:19" ht="16.5" customHeight="1" x14ac:dyDescent="0.2">
      <c r="B34" s="429">
        <v>18</v>
      </c>
      <c r="C34" s="425" t="str">
        <f>IF(ISERROR(VLOOKUP(B34,'NANS Data'!$D$2:$P$51,6,FALSE)),"",VLOOKUP(B34,'NANS Data'!$D$2:$P$51,6,FALSE))&amp;""</f>
        <v/>
      </c>
      <c r="D34" s="788" t="str">
        <f>IF(ISERROR(VLOOKUP(B34,'NANS Data'!$D$2:$P$51,7,FALSE)),"",VLOOKUP(B34,'NANS Data'!$D$2:$P$51,7,FALSE))&amp;""</f>
        <v/>
      </c>
      <c r="E34" s="789"/>
      <c r="F34" s="790"/>
      <c r="G34" s="121" t="str">
        <f>IF(ISERROR(VLOOKUP(B34,'NANS Data'!$D$2:$P$51,12,FALSE)),"",VLOOKUP(B34,'NANS Data'!$D$2:$P$51,12,FALSE))&amp;""</f>
        <v/>
      </c>
      <c r="H34" s="122" t="str">
        <f>IF(ISERROR(VLOOKUP(B34,競技者データ入力シート!$B$8:$O$57,2,FALSE)),"",VLOOKUP(B34,競技者データ入力シート!$B$8:$O$57,8,FALSE))&amp;""</f>
        <v/>
      </c>
      <c r="I34" s="123" t="str">
        <f>IF(ISERROR(VLOOKUP(B34,'NANS Data'!$D$2:$P$51,13,FALSE)),"",VLOOKUP(B34,'NANS Data'!$D$2:$P$51,13,FALSE))&amp;""</f>
        <v/>
      </c>
      <c r="J34" s="791" t="str">
        <f>IF(ISERROR(VLOOKUP($B34,競技者データ入力シート!$B$8:$Q$57,16,FALSE)),"",VLOOKUP($B34,競技者データ入力シート!$B$8:$Q$57,16,FALSE))&amp;""</f>
        <v/>
      </c>
      <c r="K34" s="792"/>
      <c r="L34" s="792" t="str">
        <f>IF(ISERROR(VLOOKUP($B34,競技者データ入力シート!$B$8:$AK$57,21,FALSE)),"",VLOOKUP($B34,競技者データ入力シート!$B$8:$AK$57,21,FALSE))&amp;""</f>
        <v/>
      </c>
      <c r="M34" s="792"/>
      <c r="N34" s="793" t="str">
        <f>IF(ISERROR(VLOOKUP($B34,競技者データ入力シート!$B$8:$AK$57,26,FALSE)),"",VLOOKUP($B34,競技者データ入力シート!$B$8:$AK$57,26,FALSE))&amp;""</f>
        <v/>
      </c>
      <c r="O34" s="793"/>
      <c r="P34" s="794"/>
      <c r="Q34" s="794"/>
      <c r="R34" s="794"/>
      <c r="S34" s="795"/>
    </row>
    <row r="35" spans="2:19" ht="16.5" customHeight="1" x14ac:dyDescent="0.2">
      <c r="B35" s="429">
        <v>19</v>
      </c>
      <c r="C35" s="425" t="str">
        <f>IF(ISERROR(VLOOKUP(B35,'NANS Data'!$D$2:$P$51,6,FALSE)),"",VLOOKUP(B35,'NANS Data'!$D$2:$P$51,6,FALSE))&amp;""</f>
        <v/>
      </c>
      <c r="D35" s="788" t="str">
        <f>IF(ISERROR(VLOOKUP(B35,'NANS Data'!$D$2:$P$51,7,FALSE)),"",VLOOKUP(B35,'NANS Data'!$D$2:$P$51,7,FALSE))&amp;""</f>
        <v/>
      </c>
      <c r="E35" s="789"/>
      <c r="F35" s="790"/>
      <c r="G35" s="121" t="str">
        <f>IF(ISERROR(VLOOKUP(B35,'NANS Data'!$D$2:$P$51,12,FALSE)),"",VLOOKUP(B35,'NANS Data'!$D$2:$P$51,12,FALSE))&amp;""</f>
        <v/>
      </c>
      <c r="H35" s="122" t="str">
        <f>IF(ISERROR(VLOOKUP(B35,競技者データ入力シート!$B$8:$O$57,2,FALSE)),"",VLOOKUP(B35,競技者データ入力シート!$B$8:$O$57,8,FALSE))&amp;""</f>
        <v/>
      </c>
      <c r="I35" s="123" t="str">
        <f>IF(ISERROR(VLOOKUP(B35,'NANS Data'!$D$2:$P$51,13,FALSE)),"",VLOOKUP(B35,'NANS Data'!$D$2:$P$51,13,FALSE))&amp;""</f>
        <v/>
      </c>
      <c r="J35" s="791" t="str">
        <f>IF(ISERROR(VLOOKUP($B35,競技者データ入力シート!$B$8:$Q$57,16,FALSE)),"",VLOOKUP($B35,競技者データ入力シート!$B$8:$Q$57,16,FALSE))&amp;""</f>
        <v/>
      </c>
      <c r="K35" s="792"/>
      <c r="L35" s="792" t="str">
        <f>IF(ISERROR(VLOOKUP($B35,競技者データ入力シート!$B$8:$AK$57,21,FALSE)),"",VLOOKUP($B35,競技者データ入力シート!$B$8:$AK$57,21,FALSE))&amp;""</f>
        <v/>
      </c>
      <c r="M35" s="792"/>
      <c r="N35" s="793" t="str">
        <f>IF(ISERROR(VLOOKUP($B35,競技者データ入力シート!$B$8:$AK$57,26,FALSE)),"",VLOOKUP($B35,競技者データ入力シート!$B$8:$AK$57,26,FALSE))&amp;""</f>
        <v/>
      </c>
      <c r="O35" s="793"/>
      <c r="P35" s="794"/>
      <c r="Q35" s="794"/>
      <c r="R35" s="794"/>
      <c r="S35" s="795"/>
    </row>
    <row r="36" spans="2:19" ht="16.5" customHeight="1" x14ac:dyDescent="0.2">
      <c r="B36" s="430">
        <v>20</v>
      </c>
      <c r="C36" s="426" t="str">
        <f>IF(ISERROR(VLOOKUP(B36,'NANS Data'!$D$2:$P$51,6,FALSE)),"",VLOOKUP(B36,'NANS Data'!$D$2:$P$51,6,FALSE))&amp;""</f>
        <v/>
      </c>
      <c r="D36" s="844" t="str">
        <f>IF(ISERROR(VLOOKUP(B36,'NANS Data'!$D$2:$P$51,7,FALSE)),"",VLOOKUP(B36,'NANS Data'!$D$2:$P$51,7,FALSE))&amp;""</f>
        <v/>
      </c>
      <c r="E36" s="845"/>
      <c r="F36" s="846"/>
      <c r="G36" s="124" t="str">
        <f>IF(ISERROR(VLOOKUP(B36,'NANS Data'!$D$2:$P$51,12,FALSE)),"",VLOOKUP(B36,'NANS Data'!$D$2:$P$51,12,FALSE))&amp;""</f>
        <v/>
      </c>
      <c r="H36" s="125" t="str">
        <f>IF(ISERROR(VLOOKUP(B36,競技者データ入力シート!$B$8:$O$57,2,FALSE)),"",VLOOKUP(B36,競技者データ入力シート!$B$8:$O$57,8,FALSE))&amp;""</f>
        <v/>
      </c>
      <c r="I36" s="126" t="str">
        <f>IF(ISERROR(VLOOKUP(B36,'NANS Data'!$D$2:$P$51,13,FALSE)),"",VLOOKUP(B36,'NANS Data'!$D$2:$P$51,13,FALSE))&amp;""</f>
        <v/>
      </c>
      <c r="J36" s="847" t="str">
        <f>IF(ISERROR(VLOOKUP($B36,競技者データ入力シート!$B$8:$Q$57,16,FALSE)),"",VLOOKUP($B36,競技者データ入力シート!$B$8:$Q$57,16,FALSE))&amp;""</f>
        <v/>
      </c>
      <c r="K36" s="848"/>
      <c r="L36" s="848" t="str">
        <f>IF(ISERROR(VLOOKUP($B36,競技者データ入力シート!$B$8:$AK$57,21,FALSE)),"",VLOOKUP($B36,競技者データ入力シート!$B$8:$AK$57,21,FALSE))&amp;""</f>
        <v/>
      </c>
      <c r="M36" s="848"/>
      <c r="N36" s="849" t="str">
        <f>IF(ISERROR(VLOOKUP($B36,競技者データ入力シート!$B$8:$AK$57,26,FALSE)),"",VLOOKUP($B36,競技者データ入力シート!$B$8:$AK$57,26,FALSE))&amp;""</f>
        <v/>
      </c>
      <c r="O36" s="849"/>
      <c r="P36" s="850"/>
      <c r="Q36" s="850"/>
      <c r="R36" s="850"/>
      <c r="S36" s="851"/>
    </row>
    <row r="37" spans="2:19" ht="16.5" customHeight="1" x14ac:dyDescent="0.2">
      <c r="B37" s="428">
        <v>21</v>
      </c>
      <c r="C37" s="425" t="str">
        <f>IF(ISERROR(VLOOKUP(B37,'NANS Data'!$D$2:$P$51,6,FALSE)),"",VLOOKUP(B37,'NANS Data'!$D$2:$P$51,6,FALSE))&amp;""</f>
        <v/>
      </c>
      <c r="D37" s="788" t="str">
        <f>IF(ISERROR(VLOOKUP(B37,'NANS Data'!$D$2:$P$51,7,FALSE)),"",VLOOKUP(B37,'NANS Data'!$D$2:$P$51,7,FALSE))&amp;""</f>
        <v/>
      </c>
      <c r="E37" s="789"/>
      <c r="F37" s="790"/>
      <c r="G37" s="121" t="str">
        <f>IF(ISERROR(VLOOKUP(B37,'NANS Data'!$D$2:$P$51,12,FALSE)),"",VLOOKUP(B37,'NANS Data'!$D$2:$P$51,12,FALSE))&amp;""</f>
        <v/>
      </c>
      <c r="H37" s="122" t="str">
        <f>IF(ISERROR(VLOOKUP(B37,競技者データ入力シート!$B$8:$O$57,2,FALSE)),"",VLOOKUP(B37,競技者データ入力シート!$B$8:$O$57,8,FALSE))&amp;""</f>
        <v/>
      </c>
      <c r="I37" s="123" t="str">
        <f>IF(ISERROR(VLOOKUP(B37,'NANS Data'!$D$2:$P$51,13,FALSE)),"",VLOOKUP(B37,'NANS Data'!$D$2:$P$51,13,FALSE))&amp;""</f>
        <v/>
      </c>
      <c r="J37" s="791" t="str">
        <f>IF(ISERROR(VLOOKUP($B37,競技者データ入力シート!$B$8:$Q$57,16,FALSE)),"",VLOOKUP($B37,競技者データ入力シート!$B$8:$Q$57,16,FALSE))&amp;""</f>
        <v/>
      </c>
      <c r="K37" s="792"/>
      <c r="L37" s="792" t="str">
        <f>IF(ISERROR(VLOOKUP($B37,競技者データ入力シート!$B$8:$AK$57,21,FALSE)),"",VLOOKUP($B37,競技者データ入力シート!$B$8:$AK$57,21,FALSE))&amp;""</f>
        <v/>
      </c>
      <c r="M37" s="792"/>
      <c r="N37" s="793" t="str">
        <f>IF(ISERROR(VLOOKUP($B37,競技者データ入力シート!$B$8:$AK$57,26,FALSE)),"",VLOOKUP($B37,競技者データ入力シート!$B$8:$AK$57,26,FALSE))&amp;""</f>
        <v/>
      </c>
      <c r="O37" s="793"/>
      <c r="P37" s="794"/>
      <c r="Q37" s="794"/>
      <c r="R37" s="794"/>
      <c r="S37" s="795"/>
    </row>
    <row r="38" spans="2:19" ht="16.5" customHeight="1" x14ac:dyDescent="0.2">
      <c r="B38" s="429">
        <v>22</v>
      </c>
      <c r="C38" s="425" t="str">
        <f>IF(ISERROR(VLOOKUP(B38,'NANS Data'!$D$2:$P$51,6,FALSE)),"",VLOOKUP(B38,'NANS Data'!$D$2:$P$51,6,FALSE))&amp;""</f>
        <v/>
      </c>
      <c r="D38" s="788" t="str">
        <f>IF(ISERROR(VLOOKUP(B38,'NANS Data'!$D$2:$P$51,7,FALSE)),"",VLOOKUP(B38,'NANS Data'!$D$2:$P$51,7,FALSE))&amp;""</f>
        <v/>
      </c>
      <c r="E38" s="789"/>
      <c r="F38" s="790"/>
      <c r="G38" s="121" t="str">
        <f>IF(ISERROR(VLOOKUP(B38,'NANS Data'!$D$2:$P$51,12,FALSE)),"",VLOOKUP(B38,'NANS Data'!$D$2:$P$51,12,FALSE))&amp;""</f>
        <v/>
      </c>
      <c r="H38" s="122" t="str">
        <f>IF(ISERROR(VLOOKUP(B38,競技者データ入力シート!$B$8:$O$57,2,FALSE)),"",VLOOKUP(B38,競技者データ入力シート!$B$8:$O$57,8,FALSE))&amp;""</f>
        <v/>
      </c>
      <c r="I38" s="123" t="str">
        <f>IF(ISERROR(VLOOKUP(B38,'NANS Data'!$D$2:$P$51,13,FALSE)),"",VLOOKUP(B38,'NANS Data'!$D$2:$P$51,13,FALSE))&amp;""</f>
        <v/>
      </c>
      <c r="J38" s="791" t="str">
        <f>IF(ISERROR(VLOOKUP($B38,競技者データ入力シート!$B$8:$Q$57,16,FALSE)),"",VLOOKUP($B38,競技者データ入力シート!$B$8:$Q$57,16,FALSE))&amp;""</f>
        <v/>
      </c>
      <c r="K38" s="792"/>
      <c r="L38" s="792" t="str">
        <f>IF(ISERROR(VLOOKUP($B38,競技者データ入力シート!$B$8:$AK$57,21,FALSE)),"",VLOOKUP($B38,競技者データ入力シート!$B$8:$AK$57,21,FALSE))&amp;""</f>
        <v/>
      </c>
      <c r="M38" s="792"/>
      <c r="N38" s="793" t="str">
        <f>IF(ISERROR(VLOOKUP($B38,競技者データ入力シート!$B$8:$AK$57,26,FALSE)),"",VLOOKUP($B38,競技者データ入力シート!$B$8:$AK$57,26,FALSE))&amp;""</f>
        <v/>
      </c>
      <c r="O38" s="793"/>
      <c r="P38" s="794"/>
      <c r="Q38" s="794"/>
      <c r="R38" s="794"/>
      <c r="S38" s="795"/>
    </row>
    <row r="39" spans="2:19" ht="16.5" customHeight="1" x14ac:dyDescent="0.2">
      <c r="B39" s="429">
        <v>23</v>
      </c>
      <c r="C39" s="425" t="str">
        <f>IF(ISERROR(VLOOKUP(B39,'NANS Data'!$D$2:$P$51,6,FALSE)),"",VLOOKUP(B39,'NANS Data'!$D$2:$P$51,6,FALSE))&amp;""</f>
        <v/>
      </c>
      <c r="D39" s="788" t="str">
        <f>IF(ISERROR(VLOOKUP(B39,'NANS Data'!$D$2:$P$51,7,FALSE)),"",VLOOKUP(B39,'NANS Data'!$D$2:$P$51,7,FALSE))&amp;""</f>
        <v/>
      </c>
      <c r="E39" s="789"/>
      <c r="F39" s="790"/>
      <c r="G39" s="121" t="str">
        <f>IF(ISERROR(VLOOKUP(B39,'NANS Data'!$D$2:$P$51,12,FALSE)),"",VLOOKUP(B39,'NANS Data'!$D$2:$P$51,12,FALSE))&amp;""</f>
        <v/>
      </c>
      <c r="H39" s="122" t="str">
        <f>IF(ISERROR(VLOOKUP(B39,競技者データ入力シート!$B$8:$O$57,2,FALSE)),"",VLOOKUP(B39,競技者データ入力シート!$B$8:$O$57,8,FALSE))&amp;""</f>
        <v/>
      </c>
      <c r="I39" s="123" t="str">
        <f>IF(ISERROR(VLOOKUP(B39,'NANS Data'!$D$2:$P$51,13,FALSE)),"",VLOOKUP(B39,'NANS Data'!$D$2:$P$51,13,FALSE))&amp;""</f>
        <v/>
      </c>
      <c r="J39" s="791" t="str">
        <f>IF(ISERROR(VLOOKUP($B39,競技者データ入力シート!$B$8:$Q$57,16,FALSE)),"",VLOOKUP($B39,競技者データ入力シート!$B$8:$Q$57,16,FALSE))&amp;""</f>
        <v/>
      </c>
      <c r="K39" s="792"/>
      <c r="L39" s="792" t="str">
        <f>IF(ISERROR(VLOOKUP($B39,競技者データ入力シート!$B$8:$AK$57,21,FALSE)),"",VLOOKUP($B39,競技者データ入力シート!$B$8:$AK$57,21,FALSE))&amp;""</f>
        <v/>
      </c>
      <c r="M39" s="792"/>
      <c r="N39" s="793" t="str">
        <f>IF(ISERROR(VLOOKUP($B39,競技者データ入力シート!$B$8:$AK$57,26,FALSE)),"",VLOOKUP($B39,競技者データ入力シート!$B$8:$AK$57,26,FALSE))&amp;""</f>
        <v/>
      </c>
      <c r="O39" s="793"/>
      <c r="P39" s="794"/>
      <c r="Q39" s="794"/>
      <c r="R39" s="794"/>
      <c r="S39" s="795"/>
    </row>
    <row r="40" spans="2:19" ht="16.5" customHeight="1" x14ac:dyDescent="0.2">
      <c r="B40" s="429">
        <v>24</v>
      </c>
      <c r="C40" s="425" t="str">
        <f>IF(ISERROR(VLOOKUP(B40,'NANS Data'!$D$2:$P$51,6,FALSE)),"",VLOOKUP(B40,'NANS Data'!$D$2:$P$51,6,FALSE))&amp;""</f>
        <v/>
      </c>
      <c r="D40" s="788" t="str">
        <f>IF(ISERROR(VLOOKUP(B40,'NANS Data'!$D$2:$P$51,7,FALSE)),"",VLOOKUP(B40,'NANS Data'!$D$2:$P$51,7,FALSE))&amp;""</f>
        <v/>
      </c>
      <c r="E40" s="789"/>
      <c r="F40" s="790"/>
      <c r="G40" s="121" t="str">
        <f>IF(ISERROR(VLOOKUP(B40,'NANS Data'!$D$2:$P$51,12,FALSE)),"",VLOOKUP(B40,'NANS Data'!$D$2:$P$51,12,FALSE))&amp;""</f>
        <v/>
      </c>
      <c r="H40" s="122" t="str">
        <f>IF(ISERROR(VLOOKUP(B40,競技者データ入力シート!$B$8:$O$57,2,FALSE)),"",VLOOKUP(B40,競技者データ入力シート!$B$8:$O$57,8,FALSE))&amp;""</f>
        <v/>
      </c>
      <c r="I40" s="123" t="str">
        <f>IF(ISERROR(VLOOKUP(B40,'NANS Data'!$D$2:$P$51,13,FALSE)),"",VLOOKUP(B40,'NANS Data'!$D$2:$P$51,13,FALSE))&amp;""</f>
        <v/>
      </c>
      <c r="J40" s="791" t="str">
        <f>IF(ISERROR(VLOOKUP($B40,競技者データ入力シート!$B$8:$Q$57,16,FALSE)),"",VLOOKUP($B40,競技者データ入力シート!$B$8:$Q$57,16,FALSE))&amp;""</f>
        <v/>
      </c>
      <c r="K40" s="792"/>
      <c r="L40" s="792" t="str">
        <f>IF(ISERROR(VLOOKUP($B40,競技者データ入力シート!$B$8:$AK$57,21,FALSE)),"",VLOOKUP($B40,競技者データ入力シート!$B$8:$AK$57,21,FALSE))&amp;""</f>
        <v/>
      </c>
      <c r="M40" s="792"/>
      <c r="N40" s="793" t="str">
        <f>IF(ISERROR(VLOOKUP($B40,競技者データ入力シート!$B$8:$AK$57,26,FALSE)),"",VLOOKUP($B40,競技者データ入力シート!$B$8:$AK$57,26,FALSE))&amp;""</f>
        <v/>
      </c>
      <c r="O40" s="793"/>
      <c r="P40" s="794"/>
      <c r="Q40" s="794"/>
      <c r="R40" s="794"/>
      <c r="S40" s="795"/>
    </row>
    <row r="41" spans="2:19" ht="16.5" customHeight="1" x14ac:dyDescent="0.2">
      <c r="B41" s="430">
        <v>25</v>
      </c>
      <c r="C41" s="426" t="str">
        <f>IF(ISERROR(VLOOKUP(B41,'NANS Data'!$D$2:$P$51,6,FALSE)),"",VLOOKUP(B41,'NANS Data'!$D$2:$P$51,6,FALSE))&amp;""</f>
        <v/>
      </c>
      <c r="D41" s="844" t="str">
        <f>IF(ISERROR(VLOOKUP(B41,'NANS Data'!$D$2:$P$51,7,FALSE)),"",VLOOKUP(B41,'NANS Data'!$D$2:$P$51,7,FALSE))&amp;""</f>
        <v/>
      </c>
      <c r="E41" s="845"/>
      <c r="F41" s="846"/>
      <c r="G41" s="124" t="str">
        <f>IF(ISERROR(VLOOKUP(B41,'NANS Data'!$D$2:$P$51,12,FALSE)),"",VLOOKUP(B41,'NANS Data'!$D$2:$P$51,12,FALSE))&amp;""</f>
        <v/>
      </c>
      <c r="H41" s="125" t="str">
        <f>IF(ISERROR(VLOOKUP(B41,競技者データ入力シート!$B$8:$O$57,2,FALSE)),"",VLOOKUP(B41,競技者データ入力シート!$B$8:$O$57,8,FALSE))&amp;""</f>
        <v/>
      </c>
      <c r="I41" s="126" t="str">
        <f>IF(ISERROR(VLOOKUP(B41,'NANS Data'!$D$2:$P$51,13,FALSE)),"",VLOOKUP(B41,'NANS Data'!$D$2:$P$51,13,FALSE))&amp;""</f>
        <v/>
      </c>
      <c r="J41" s="847" t="str">
        <f>IF(ISERROR(VLOOKUP($B41,競技者データ入力シート!$B$8:$Q$57,16,FALSE)),"",VLOOKUP($B41,競技者データ入力シート!$B$8:$Q$57,16,FALSE))&amp;""</f>
        <v/>
      </c>
      <c r="K41" s="848"/>
      <c r="L41" s="848" t="str">
        <f>IF(ISERROR(VLOOKUP($B41,競技者データ入力シート!$B$8:$AK$57,21,FALSE)),"",VLOOKUP($B41,競技者データ入力シート!$B$8:$AK$57,21,FALSE))&amp;""</f>
        <v/>
      </c>
      <c r="M41" s="848"/>
      <c r="N41" s="849" t="str">
        <f>IF(ISERROR(VLOOKUP($B41,競技者データ入力シート!$B$8:$AK$57,26,FALSE)),"",VLOOKUP($B41,競技者データ入力シート!$B$8:$AK$57,26,FALSE))&amp;""</f>
        <v/>
      </c>
      <c r="O41" s="849"/>
      <c r="P41" s="850"/>
      <c r="Q41" s="850"/>
      <c r="R41" s="850"/>
      <c r="S41" s="851"/>
    </row>
    <row r="42" spans="2:19" ht="16.5" customHeight="1" x14ac:dyDescent="0.2">
      <c r="B42" s="428">
        <v>26</v>
      </c>
      <c r="C42" s="425" t="str">
        <f>IF(ISERROR(VLOOKUP(B42,'NANS Data'!$D$2:$P$51,6,FALSE)),"",VLOOKUP(B42,'NANS Data'!$D$2:$P$51,6,FALSE))&amp;""</f>
        <v/>
      </c>
      <c r="D42" s="788" t="str">
        <f>IF(ISERROR(VLOOKUP(B42,'NANS Data'!$D$2:$P$51,7,FALSE)),"",VLOOKUP(B42,'NANS Data'!$D$2:$P$51,7,FALSE))&amp;""</f>
        <v/>
      </c>
      <c r="E42" s="789"/>
      <c r="F42" s="790"/>
      <c r="G42" s="121" t="str">
        <f>IF(ISERROR(VLOOKUP(B42,'NANS Data'!$D$2:$P$51,12,FALSE)),"",VLOOKUP(B42,'NANS Data'!$D$2:$P$51,12,FALSE))&amp;""</f>
        <v/>
      </c>
      <c r="H42" s="122" t="str">
        <f>IF(ISERROR(VLOOKUP(B42,競技者データ入力シート!$B$8:$O$57,2,FALSE)),"",VLOOKUP(B42,競技者データ入力シート!$B$8:$O$57,8,FALSE))&amp;""</f>
        <v/>
      </c>
      <c r="I42" s="123" t="str">
        <f>IF(ISERROR(VLOOKUP(B42,'NANS Data'!$D$2:$P$51,13,FALSE)),"",VLOOKUP(B42,'NANS Data'!$D$2:$P$51,13,FALSE))&amp;""</f>
        <v/>
      </c>
      <c r="J42" s="791" t="str">
        <f>IF(ISERROR(VLOOKUP($B42,競技者データ入力シート!$B$8:$Q$57,16,FALSE)),"",VLOOKUP($B42,競技者データ入力シート!$B$8:$Q$57,16,FALSE))&amp;""</f>
        <v/>
      </c>
      <c r="K42" s="792"/>
      <c r="L42" s="792" t="str">
        <f>IF(ISERROR(VLOOKUP($B42,競技者データ入力シート!$B$8:$AK$57,21,FALSE)),"",VLOOKUP($B42,競技者データ入力シート!$B$8:$AK$57,21,FALSE))&amp;""</f>
        <v/>
      </c>
      <c r="M42" s="792"/>
      <c r="N42" s="793" t="str">
        <f>IF(ISERROR(VLOOKUP($B42,競技者データ入力シート!$B$8:$AK$57,26,FALSE)),"",VLOOKUP($B42,競技者データ入力シート!$B$8:$AK$57,26,FALSE))&amp;""</f>
        <v/>
      </c>
      <c r="O42" s="793"/>
      <c r="P42" s="794"/>
      <c r="Q42" s="794"/>
      <c r="R42" s="794"/>
      <c r="S42" s="795"/>
    </row>
    <row r="43" spans="2:19" ht="16.5" customHeight="1" x14ac:dyDescent="0.2">
      <c r="B43" s="429">
        <v>27</v>
      </c>
      <c r="C43" s="425" t="str">
        <f>IF(ISERROR(VLOOKUP(B43,'NANS Data'!$D$2:$P$51,6,FALSE)),"",VLOOKUP(B43,'NANS Data'!$D$2:$P$51,6,FALSE))&amp;""</f>
        <v/>
      </c>
      <c r="D43" s="788" t="str">
        <f>IF(ISERROR(VLOOKUP(B43,'NANS Data'!$D$2:$P$51,7,FALSE)),"",VLOOKUP(B43,'NANS Data'!$D$2:$P$51,7,FALSE))&amp;""</f>
        <v/>
      </c>
      <c r="E43" s="789"/>
      <c r="F43" s="790"/>
      <c r="G43" s="121" t="str">
        <f>IF(ISERROR(VLOOKUP(B43,'NANS Data'!$D$2:$P$51,12,FALSE)),"",VLOOKUP(B43,'NANS Data'!$D$2:$P$51,12,FALSE))&amp;""</f>
        <v/>
      </c>
      <c r="H43" s="122" t="str">
        <f>IF(ISERROR(VLOOKUP(B43,競技者データ入力シート!$B$8:$O$57,2,FALSE)),"",VLOOKUP(B43,競技者データ入力シート!$B$8:$O$57,8,FALSE))&amp;""</f>
        <v/>
      </c>
      <c r="I43" s="123" t="str">
        <f>IF(ISERROR(VLOOKUP(B43,'NANS Data'!$D$2:$P$51,13,FALSE)),"",VLOOKUP(B43,'NANS Data'!$D$2:$P$51,13,FALSE))&amp;""</f>
        <v/>
      </c>
      <c r="J43" s="791" t="str">
        <f>IF(ISERROR(VLOOKUP($B43,競技者データ入力シート!$B$8:$Q$57,16,FALSE)),"",VLOOKUP($B43,競技者データ入力シート!$B$8:$Q$57,16,FALSE))&amp;""</f>
        <v/>
      </c>
      <c r="K43" s="792"/>
      <c r="L43" s="792" t="str">
        <f>IF(ISERROR(VLOOKUP($B43,競技者データ入力シート!$B$8:$AK$57,21,FALSE)),"",VLOOKUP($B43,競技者データ入力シート!$B$8:$AK$57,21,FALSE))&amp;""</f>
        <v/>
      </c>
      <c r="M43" s="792"/>
      <c r="N43" s="793" t="str">
        <f>IF(ISERROR(VLOOKUP($B43,競技者データ入力シート!$B$8:$AK$57,26,FALSE)),"",VLOOKUP($B43,競技者データ入力シート!$B$8:$AK$57,26,FALSE))&amp;""</f>
        <v/>
      </c>
      <c r="O43" s="793"/>
      <c r="P43" s="794"/>
      <c r="Q43" s="794"/>
      <c r="R43" s="794"/>
      <c r="S43" s="795"/>
    </row>
    <row r="44" spans="2:19" ht="16.5" customHeight="1" x14ac:dyDescent="0.2">
      <c r="B44" s="429">
        <v>28</v>
      </c>
      <c r="C44" s="425" t="str">
        <f>IF(ISERROR(VLOOKUP(B44,'NANS Data'!$D$2:$P$51,6,FALSE)),"",VLOOKUP(B44,'NANS Data'!$D$2:$P$51,6,FALSE))&amp;""</f>
        <v/>
      </c>
      <c r="D44" s="788" t="str">
        <f>IF(ISERROR(VLOOKUP(B44,'NANS Data'!$D$2:$P$51,7,FALSE)),"",VLOOKUP(B44,'NANS Data'!$D$2:$P$51,7,FALSE))&amp;""</f>
        <v/>
      </c>
      <c r="E44" s="789"/>
      <c r="F44" s="790"/>
      <c r="G44" s="121" t="str">
        <f>IF(ISERROR(VLOOKUP(B44,'NANS Data'!$D$2:$P$51,12,FALSE)),"",VLOOKUP(B44,'NANS Data'!$D$2:$P$51,12,FALSE))&amp;""</f>
        <v/>
      </c>
      <c r="H44" s="122" t="str">
        <f>IF(ISERROR(VLOOKUP(B44,競技者データ入力シート!$B$8:$O$57,2,FALSE)),"",VLOOKUP(B44,競技者データ入力シート!$B$8:$O$57,8,FALSE))&amp;""</f>
        <v/>
      </c>
      <c r="I44" s="123" t="str">
        <f>IF(ISERROR(VLOOKUP(B44,'NANS Data'!$D$2:$P$51,13,FALSE)),"",VLOOKUP(B44,'NANS Data'!$D$2:$P$51,13,FALSE))&amp;""</f>
        <v/>
      </c>
      <c r="J44" s="791" t="str">
        <f>IF(ISERROR(VLOOKUP($B44,競技者データ入力シート!$B$8:$Q$57,16,FALSE)),"",VLOOKUP($B44,競技者データ入力シート!$B$8:$Q$57,16,FALSE))&amp;""</f>
        <v/>
      </c>
      <c r="K44" s="792"/>
      <c r="L44" s="792" t="str">
        <f>IF(ISERROR(VLOOKUP($B44,競技者データ入力シート!$B$8:$AK$57,21,FALSE)),"",VLOOKUP($B44,競技者データ入力シート!$B$8:$AK$57,21,FALSE))&amp;""</f>
        <v/>
      </c>
      <c r="M44" s="792"/>
      <c r="N44" s="793" t="str">
        <f>IF(ISERROR(VLOOKUP($B44,競技者データ入力シート!$B$8:$AK$57,26,FALSE)),"",VLOOKUP($B44,競技者データ入力シート!$B$8:$AK$57,26,FALSE))&amp;""</f>
        <v/>
      </c>
      <c r="O44" s="793"/>
      <c r="P44" s="794"/>
      <c r="Q44" s="794"/>
      <c r="R44" s="794"/>
      <c r="S44" s="795"/>
    </row>
    <row r="45" spans="2:19" ht="16.5" customHeight="1" x14ac:dyDescent="0.2">
      <c r="B45" s="429">
        <v>29</v>
      </c>
      <c r="C45" s="425" t="str">
        <f>IF(ISERROR(VLOOKUP(B45,'NANS Data'!$D$2:$P$51,6,FALSE)),"",VLOOKUP(B45,'NANS Data'!$D$2:$P$51,6,FALSE))&amp;""</f>
        <v/>
      </c>
      <c r="D45" s="788" t="str">
        <f>IF(ISERROR(VLOOKUP(B45,'NANS Data'!$D$2:$P$51,7,FALSE)),"",VLOOKUP(B45,'NANS Data'!$D$2:$P$51,7,FALSE))&amp;""</f>
        <v/>
      </c>
      <c r="E45" s="789"/>
      <c r="F45" s="790"/>
      <c r="G45" s="121" t="str">
        <f>IF(ISERROR(VLOOKUP(B45,'NANS Data'!$D$2:$P$51,12,FALSE)),"",VLOOKUP(B45,'NANS Data'!$D$2:$P$51,12,FALSE))&amp;""</f>
        <v/>
      </c>
      <c r="H45" s="122" t="str">
        <f>IF(ISERROR(VLOOKUP(B45,競技者データ入力シート!$B$8:$O$57,2,FALSE)),"",VLOOKUP(B45,競技者データ入力シート!$B$8:$O$57,8,FALSE))&amp;""</f>
        <v/>
      </c>
      <c r="I45" s="123" t="str">
        <f>IF(ISERROR(VLOOKUP(B45,'NANS Data'!$D$2:$P$51,13,FALSE)),"",VLOOKUP(B45,'NANS Data'!$D$2:$P$51,13,FALSE))&amp;""</f>
        <v/>
      </c>
      <c r="J45" s="791" t="str">
        <f>IF(ISERROR(VLOOKUP($B45,競技者データ入力シート!$B$8:$Q$57,16,FALSE)),"",VLOOKUP($B45,競技者データ入力シート!$B$8:$Q$57,16,FALSE))&amp;""</f>
        <v/>
      </c>
      <c r="K45" s="792"/>
      <c r="L45" s="792" t="str">
        <f>IF(ISERROR(VLOOKUP($B45,競技者データ入力シート!$B$8:$AK$57,21,FALSE)),"",VLOOKUP($B45,競技者データ入力シート!$B$8:$AK$57,21,FALSE))&amp;""</f>
        <v/>
      </c>
      <c r="M45" s="792"/>
      <c r="N45" s="793" t="str">
        <f>IF(ISERROR(VLOOKUP($B45,競技者データ入力シート!$B$8:$AK$57,26,FALSE)),"",VLOOKUP($B45,競技者データ入力シート!$B$8:$AK$57,26,FALSE))&amp;""</f>
        <v/>
      </c>
      <c r="O45" s="793"/>
      <c r="P45" s="794"/>
      <c r="Q45" s="794"/>
      <c r="R45" s="794"/>
      <c r="S45" s="795"/>
    </row>
    <row r="46" spans="2:19" ht="16.5" customHeight="1" x14ac:dyDescent="0.2">
      <c r="B46" s="430">
        <v>30</v>
      </c>
      <c r="C46" s="426" t="str">
        <f>IF(ISERROR(VLOOKUP(B46,'NANS Data'!$D$2:$P$51,6,FALSE)),"",VLOOKUP(B46,'NANS Data'!$D$2:$P$51,6,FALSE))&amp;""</f>
        <v/>
      </c>
      <c r="D46" s="844" t="str">
        <f>IF(ISERROR(VLOOKUP(B46,'NANS Data'!$D$2:$P$51,7,FALSE)),"",VLOOKUP(B46,'NANS Data'!$D$2:$P$51,7,FALSE))&amp;""</f>
        <v/>
      </c>
      <c r="E46" s="845"/>
      <c r="F46" s="846"/>
      <c r="G46" s="124" t="str">
        <f>IF(ISERROR(VLOOKUP(B46,'NANS Data'!$D$2:$P$51,12,FALSE)),"",VLOOKUP(B46,'NANS Data'!$D$2:$P$51,12,FALSE))&amp;""</f>
        <v/>
      </c>
      <c r="H46" s="125" t="str">
        <f>IF(ISERROR(VLOOKUP(B46,競技者データ入力シート!$B$8:$O$57,2,FALSE)),"",VLOOKUP(B46,競技者データ入力シート!$B$8:$O$57,8,FALSE))&amp;""</f>
        <v/>
      </c>
      <c r="I46" s="126" t="str">
        <f>IF(ISERROR(VLOOKUP(B46,'NANS Data'!$D$2:$P$51,13,FALSE)),"",VLOOKUP(B46,'NANS Data'!$D$2:$P$51,13,FALSE))&amp;""</f>
        <v/>
      </c>
      <c r="J46" s="847" t="str">
        <f>IF(ISERROR(VLOOKUP($B46,競技者データ入力シート!$B$8:$Q$57,16,FALSE)),"",VLOOKUP($B46,競技者データ入力シート!$B$8:$Q$57,16,FALSE))&amp;""</f>
        <v/>
      </c>
      <c r="K46" s="848"/>
      <c r="L46" s="848" t="str">
        <f>IF(ISERROR(VLOOKUP($B46,競技者データ入力シート!$B$8:$AK$57,21,FALSE)),"",VLOOKUP($B46,競技者データ入力シート!$B$8:$AK$57,21,FALSE))&amp;""</f>
        <v/>
      </c>
      <c r="M46" s="848"/>
      <c r="N46" s="849" t="str">
        <f>IF(ISERROR(VLOOKUP($B46,競技者データ入力シート!$B$8:$AK$57,26,FALSE)),"",VLOOKUP($B46,競技者データ入力シート!$B$8:$AK$57,26,FALSE))&amp;""</f>
        <v/>
      </c>
      <c r="O46" s="849"/>
      <c r="P46" s="850"/>
      <c r="Q46" s="850"/>
      <c r="R46" s="850"/>
      <c r="S46" s="851"/>
    </row>
    <row r="47" spans="2:19" ht="16.5" customHeight="1" x14ac:dyDescent="0.2">
      <c r="B47" s="428">
        <v>31</v>
      </c>
      <c r="C47" s="425" t="str">
        <f>IF(ISERROR(VLOOKUP(B47,'NANS Data'!$D$2:$P$51,6,FALSE)),"",VLOOKUP(B47,'NANS Data'!$D$2:$P$51,6,FALSE))&amp;""</f>
        <v/>
      </c>
      <c r="D47" s="788" t="str">
        <f>IF(ISERROR(VLOOKUP(B47,'NANS Data'!$D$2:$P$51,7,FALSE)),"",VLOOKUP(B47,'NANS Data'!$D$2:$P$51,7,FALSE))&amp;""</f>
        <v/>
      </c>
      <c r="E47" s="789"/>
      <c r="F47" s="790"/>
      <c r="G47" s="121" t="str">
        <f>IF(ISERROR(VLOOKUP(B47,'NANS Data'!$D$2:$P$51,12,FALSE)),"",VLOOKUP(B47,'NANS Data'!$D$2:$P$51,12,FALSE))&amp;""</f>
        <v/>
      </c>
      <c r="H47" s="122" t="str">
        <f>IF(ISERROR(VLOOKUP(B47,競技者データ入力シート!$B$8:$O$57,2,FALSE)),"",VLOOKUP(B47,競技者データ入力シート!$B$8:$O$57,8,FALSE))&amp;""</f>
        <v/>
      </c>
      <c r="I47" s="123" t="str">
        <f>IF(ISERROR(VLOOKUP(B47,'NANS Data'!$D$2:$P$51,13,FALSE)),"",VLOOKUP(B47,'NANS Data'!$D$2:$P$51,13,FALSE))&amp;""</f>
        <v/>
      </c>
      <c r="J47" s="791" t="str">
        <f>IF(ISERROR(VLOOKUP($B47,競技者データ入力シート!$B$8:$Q$57,16,FALSE)),"",VLOOKUP($B47,競技者データ入力シート!$B$8:$Q$57,16,FALSE))&amp;""</f>
        <v/>
      </c>
      <c r="K47" s="792"/>
      <c r="L47" s="792" t="str">
        <f>IF(ISERROR(VLOOKUP($B47,競技者データ入力シート!$B$8:$AK$57,21,FALSE)),"",VLOOKUP($B47,競技者データ入力シート!$B$8:$AK$57,21,FALSE))&amp;""</f>
        <v/>
      </c>
      <c r="M47" s="792"/>
      <c r="N47" s="793" t="str">
        <f>IF(ISERROR(VLOOKUP($B47,競技者データ入力シート!$B$8:$AK$57,26,FALSE)),"",VLOOKUP($B47,競技者データ入力シート!$B$8:$AK$57,26,FALSE))&amp;""</f>
        <v/>
      </c>
      <c r="O47" s="793"/>
      <c r="P47" s="794"/>
      <c r="Q47" s="794"/>
      <c r="R47" s="794"/>
      <c r="S47" s="795"/>
    </row>
    <row r="48" spans="2:19" ht="16.5" customHeight="1" x14ac:dyDescent="0.2">
      <c r="B48" s="429">
        <v>32</v>
      </c>
      <c r="C48" s="425" t="str">
        <f>IF(ISERROR(VLOOKUP(B48,'NANS Data'!$D$2:$P$51,6,FALSE)),"",VLOOKUP(B48,'NANS Data'!$D$2:$P$51,6,FALSE))&amp;""</f>
        <v/>
      </c>
      <c r="D48" s="788" t="str">
        <f>IF(ISERROR(VLOOKUP(B48,'NANS Data'!$D$2:$P$51,7,FALSE)),"",VLOOKUP(B48,'NANS Data'!$D$2:$P$51,7,FALSE))&amp;""</f>
        <v/>
      </c>
      <c r="E48" s="789"/>
      <c r="F48" s="790"/>
      <c r="G48" s="121" t="str">
        <f>IF(ISERROR(VLOOKUP(B48,'NANS Data'!$D$2:$P$51,12,FALSE)),"",VLOOKUP(B48,'NANS Data'!$D$2:$P$51,12,FALSE))&amp;""</f>
        <v/>
      </c>
      <c r="H48" s="122" t="str">
        <f>IF(ISERROR(VLOOKUP(B48,競技者データ入力シート!$B$8:$O$57,2,FALSE)),"",VLOOKUP(B48,競技者データ入力シート!$B$8:$O$57,8,FALSE))&amp;""</f>
        <v/>
      </c>
      <c r="I48" s="123" t="str">
        <f>IF(ISERROR(VLOOKUP(B48,'NANS Data'!$D$2:$P$51,13,FALSE)),"",VLOOKUP(B48,'NANS Data'!$D$2:$P$51,13,FALSE))&amp;""</f>
        <v/>
      </c>
      <c r="J48" s="791" t="str">
        <f>IF(ISERROR(VLOOKUP($B48,競技者データ入力シート!$B$8:$Q$57,16,FALSE)),"",VLOOKUP($B48,競技者データ入力シート!$B$8:$Q$57,16,FALSE))&amp;""</f>
        <v/>
      </c>
      <c r="K48" s="792"/>
      <c r="L48" s="792" t="str">
        <f>IF(ISERROR(VLOOKUP($B48,競技者データ入力シート!$B$8:$AK$57,21,FALSE)),"",VLOOKUP($B48,競技者データ入力シート!$B$8:$AK$57,21,FALSE))&amp;""</f>
        <v/>
      </c>
      <c r="M48" s="792"/>
      <c r="N48" s="793" t="str">
        <f>IF(ISERROR(VLOOKUP($B48,競技者データ入力シート!$B$8:$AK$57,26,FALSE)),"",VLOOKUP($B48,競技者データ入力シート!$B$8:$AK$57,26,FALSE))&amp;""</f>
        <v/>
      </c>
      <c r="O48" s="793"/>
      <c r="P48" s="794"/>
      <c r="Q48" s="794"/>
      <c r="R48" s="794"/>
      <c r="S48" s="795"/>
    </row>
    <row r="49" spans="2:19" ht="16.5" customHeight="1" x14ac:dyDescent="0.2">
      <c r="B49" s="429">
        <v>33</v>
      </c>
      <c r="C49" s="425" t="str">
        <f>IF(ISERROR(VLOOKUP(B49,'NANS Data'!$D$2:$P$51,6,FALSE)),"",VLOOKUP(B49,'NANS Data'!$D$2:$P$51,6,FALSE))&amp;""</f>
        <v/>
      </c>
      <c r="D49" s="788" t="str">
        <f>IF(ISERROR(VLOOKUP(B49,'NANS Data'!$D$2:$P$51,7,FALSE)),"",VLOOKUP(B49,'NANS Data'!$D$2:$P$51,7,FALSE))&amp;""</f>
        <v/>
      </c>
      <c r="E49" s="789"/>
      <c r="F49" s="790"/>
      <c r="G49" s="121" t="str">
        <f>IF(ISERROR(VLOOKUP(B49,'NANS Data'!$D$2:$P$51,12,FALSE)),"",VLOOKUP(B49,'NANS Data'!$D$2:$P$51,12,FALSE))&amp;""</f>
        <v/>
      </c>
      <c r="H49" s="122" t="str">
        <f>IF(ISERROR(VLOOKUP(B49,競技者データ入力シート!$B$8:$O$57,2,FALSE)),"",VLOOKUP(B49,競技者データ入力シート!$B$8:$O$57,8,FALSE))&amp;""</f>
        <v/>
      </c>
      <c r="I49" s="123" t="str">
        <f>IF(ISERROR(VLOOKUP(B49,'NANS Data'!$D$2:$P$51,13,FALSE)),"",VLOOKUP(B49,'NANS Data'!$D$2:$P$51,13,FALSE))&amp;""</f>
        <v/>
      </c>
      <c r="J49" s="791" t="str">
        <f>IF(ISERROR(VLOOKUP($B49,競技者データ入力シート!$B$8:$Q$57,16,FALSE)),"",VLOOKUP($B49,競技者データ入力シート!$B$8:$Q$57,16,FALSE))&amp;""</f>
        <v/>
      </c>
      <c r="K49" s="792"/>
      <c r="L49" s="792" t="str">
        <f>IF(ISERROR(VLOOKUP($B49,競技者データ入力シート!$B$8:$AK$57,21,FALSE)),"",VLOOKUP($B49,競技者データ入力シート!$B$8:$AK$57,21,FALSE))&amp;""</f>
        <v/>
      </c>
      <c r="M49" s="792"/>
      <c r="N49" s="793" t="str">
        <f>IF(ISERROR(VLOOKUP($B49,競技者データ入力シート!$B$8:$AK$57,26,FALSE)),"",VLOOKUP($B49,競技者データ入力シート!$B$8:$AK$57,26,FALSE))&amp;""</f>
        <v/>
      </c>
      <c r="O49" s="793"/>
      <c r="P49" s="794"/>
      <c r="Q49" s="794"/>
      <c r="R49" s="794"/>
      <c r="S49" s="795"/>
    </row>
    <row r="50" spans="2:19" ht="16.5" customHeight="1" x14ac:dyDescent="0.2">
      <c r="B50" s="429">
        <v>34</v>
      </c>
      <c r="C50" s="425" t="str">
        <f>IF(ISERROR(VLOOKUP(B50,'NANS Data'!$D$2:$P$51,6,FALSE)),"",VLOOKUP(B50,'NANS Data'!$D$2:$P$51,6,FALSE))&amp;""</f>
        <v/>
      </c>
      <c r="D50" s="788" t="str">
        <f>IF(ISERROR(VLOOKUP(B50,'NANS Data'!$D$2:$P$51,7,FALSE)),"",VLOOKUP(B50,'NANS Data'!$D$2:$P$51,7,FALSE))&amp;""</f>
        <v/>
      </c>
      <c r="E50" s="789"/>
      <c r="F50" s="790"/>
      <c r="G50" s="121" t="str">
        <f>IF(ISERROR(VLOOKUP(B50,'NANS Data'!$D$2:$P$51,12,FALSE)),"",VLOOKUP(B50,'NANS Data'!$D$2:$P$51,12,FALSE))&amp;""</f>
        <v/>
      </c>
      <c r="H50" s="122" t="str">
        <f>IF(ISERROR(VLOOKUP(B50,競技者データ入力シート!$B$8:$O$57,2,FALSE)),"",VLOOKUP(B50,競技者データ入力シート!$B$8:$O$57,8,FALSE))&amp;""</f>
        <v/>
      </c>
      <c r="I50" s="123" t="str">
        <f>IF(ISERROR(VLOOKUP(B50,'NANS Data'!$D$2:$P$51,13,FALSE)),"",VLOOKUP(B50,'NANS Data'!$D$2:$P$51,13,FALSE))&amp;""</f>
        <v/>
      </c>
      <c r="J50" s="791" t="str">
        <f>IF(ISERROR(VLOOKUP($B50,競技者データ入力シート!$B$8:$Q$57,16,FALSE)),"",VLOOKUP($B50,競技者データ入力シート!$B$8:$Q$57,16,FALSE))&amp;""</f>
        <v/>
      </c>
      <c r="K50" s="792"/>
      <c r="L50" s="792" t="str">
        <f>IF(ISERROR(VLOOKUP($B50,競技者データ入力シート!$B$8:$AK$57,21,FALSE)),"",VLOOKUP($B50,競技者データ入力シート!$B$8:$AK$57,21,FALSE))&amp;""</f>
        <v/>
      </c>
      <c r="M50" s="792"/>
      <c r="N50" s="793" t="str">
        <f>IF(ISERROR(VLOOKUP($B50,競技者データ入力シート!$B$8:$AK$57,26,FALSE)),"",VLOOKUP($B50,競技者データ入力シート!$B$8:$AK$57,26,FALSE))&amp;""</f>
        <v/>
      </c>
      <c r="O50" s="793"/>
      <c r="P50" s="794"/>
      <c r="Q50" s="794"/>
      <c r="R50" s="794"/>
      <c r="S50" s="795"/>
    </row>
    <row r="51" spans="2:19" ht="16.5" customHeight="1" x14ac:dyDescent="0.2">
      <c r="B51" s="430">
        <v>35</v>
      </c>
      <c r="C51" s="426" t="str">
        <f>IF(ISERROR(VLOOKUP(B51,'NANS Data'!$D$2:$P$51,6,FALSE)),"",VLOOKUP(B51,'NANS Data'!$D$2:$P$51,6,FALSE))&amp;""</f>
        <v/>
      </c>
      <c r="D51" s="844" t="str">
        <f>IF(ISERROR(VLOOKUP(B51,'NANS Data'!$D$2:$P$51,7,FALSE)),"",VLOOKUP(B51,'NANS Data'!$D$2:$P$51,7,FALSE))&amp;""</f>
        <v/>
      </c>
      <c r="E51" s="845"/>
      <c r="F51" s="846"/>
      <c r="G51" s="124" t="str">
        <f>IF(ISERROR(VLOOKUP(B51,'NANS Data'!$D$2:$P$51,12,FALSE)),"",VLOOKUP(B51,'NANS Data'!$D$2:$P$51,12,FALSE))&amp;""</f>
        <v/>
      </c>
      <c r="H51" s="125" t="str">
        <f>IF(ISERROR(VLOOKUP(B51,競技者データ入力シート!$B$8:$O$57,2,FALSE)),"",VLOOKUP(B51,競技者データ入力シート!$B$8:$O$57,8,FALSE))&amp;""</f>
        <v/>
      </c>
      <c r="I51" s="126" t="str">
        <f>IF(ISERROR(VLOOKUP(B51,'NANS Data'!$D$2:$P$51,13,FALSE)),"",VLOOKUP(B51,'NANS Data'!$D$2:$P$51,13,FALSE))&amp;""</f>
        <v/>
      </c>
      <c r="J51" s="847" t="str">
        <f>IF(ISERROR(VLOOKUP($B51,競技者データ入力シート!$B$8:$Q$57,16,FALSE)),"",VLOOKUP($B51,競技者データ入力シート!$B$8:$Q$57,16,FALSE))&amp;""</f>
        <v/>
      </c>
      <c r="K51" s="848"/>
      <c r="L51" s="848" t="str">
        <f>IF(ISERROR(VLOOKUP($B51,競技者データ入力シート!$B$8:$AK$57,21,FALSE)),"",VLOOKUP($B51,競技者データ入力シート!$B$8:$AK$57,21,FALSE))&amp;""</f>
        <v/>
      </c>
      <c r="M51" s="848"/>
      <c r="N51" s="849" t="str">
        <f>IF(ISERROR(VLOOKUP($B51,競技者データ入力シート!$B$8:$AK$57,26,FALSE)),"",VLOOKUP($B51,競技者データ入力シート!$B$8:$AK$57,26,FALSE))&amp;""</f>
        <v/>
      </c>
      <c r="O51" s="849"/>
      <c r="P51" s="850"/>
      <c r="Q51" s="850"/>
      <c r="R51" s="850"/>
      <c r="S51" s="851"/>
    </row>
    <row r="52" spans="2:19" ht="16.5" customHeight="1" x14ac:dyDescent="0.2">
      <c r="B52" s="428">
        <v>36</v>
      </c>
      <c r="C52" s="425" t="str">
        <f>IF(ISERROR(VLOOKUP(B52,'NANS Data'!$D$2:$P$51,6,FALSE)),"",VLOOKUP(B52,'NANS Data'!$D$2:$P$51,6,FALSE))&amp;""</f>
        <v/>
      </c>
      <c r="D52" s="788" t="str">
        <f>IF(ISERROR(VLOOKUP(B52,'NANS Data'!$D$2:$P$51,7,FALSE)),"",VLOOKUP(B52,'NANS Data'!$D$2:$P$51,7,FALSE))&amp;""</f>
        <v/>
      </c>
      <c r="E52" s="789"/>
      <c r="F52" s="790"/>
      <c r="G52" s="121" t="str">
        <f>IF(ISERROR(VLOOKUP(B52,'NANS Data'!$D$2:$P$51,12,FALSE)),"",VLOOKUP(B52,'NANS Data'!$D$2:$P$51,12,FALSE))&amp;""</f>
        <v/>
      </c>
      <c r="H52" s="122" t="str">
        <f>IF(ISERROR(VLOOKUP(B52,競技者データ入力シート!$B$8:$O$57,2,FALSE)),"",VLOOKUP(B52,競技者データ入力シート!$B$8:$O$57,8,FALSE))&amp;""</f>
        <v/>
      </c>
      <c r="I52" s="123" t="str">
        <f>IF(ISERROR(VLOOKUP(B52,'NANS Data'!$D$2:$P$51,13,FALSE)),"",VLOOKUP(B52,'NANS Data'!$D$2:$P$51,13,FALSE))&amp;""</f>
        <v/>
      </c>
      <c r="J52" s="791" t="str">
        <f>IF(ISERROR(VLOOKUP($B52,競技者データ入力シート!$B$8:$Q$57,16,FALSE)),"",VLOOKUP($B52,競技者データ入力シート!$B$8:$Q$57,16,FALSE))&amp;""</f>
        <v/>
      </c>
      <c r="K52" s="792"/>
      <c r="L52" s="792" t="str">
        <f>IF(ISERROR(VLOOKUP($B52,競技者データ入力シート!$B$8:$AK$57,21,FALSE)),"",VLOOKUP($B52,競技者データ入力シート!$B$8:$AK$57,21,FALSE))&amp;""</f>
        <v/>
      </c>
      <c r="M52" s="792"/>
      <c r="N52" s="793" t="str">
        <f>IF(ISERROR(VLOOKUP($B52,競技者データ入力シート!$B$8:$AK$57,26,FALSE)),"",VLOOKUP($B52,競技者データ入力シート!$B$8:$AK$57,26,FALSE))&amp;""</f>
        <v/>
      </c>
      <c r="O52" s="793"/>
      <c r="P52" s="794"/>
      <c r="Q52" s="794"/>
      <c r="R52" s="794"/>
      <c r="S52" s="795"/>
    </row>
    <row r="53" spans="2:19" ht="16.5" customHeight="1" x14ac:dyDescent="0.2">
      <c r="B53" s="429">
        <v>37</v>
      </c>
      <c r="C53" s="425" t="str">
        <f>IF(ISERROR(VLOOKUP(B53,'NANS Data'!$D$2:$P$51,6,FALSE)),"",VLOOKUP(B53,'NANS Data'!$D$2:$P$51,6,FALSE))&amp;""</f>
        <v/>
      </c>
      <c r="D53" s="788" t="str">
        <f>IF(ISERROR(VLOOKUP(B53,'NANS Data'!$D$2:$P$51,7,FALSE)),"",VLOOKUP(B53,'NANS Data'!$D$2:$P$51,7,FALSE))&amp;""</f>
        <v/>
      </c>
      <c r="E53" s="789"/>
      <c r="F53" s="790"/>
      <c r="G53" s="121" t="str">
        <f>IF(ISERROR(VLOOKUP(B53,'NANS Data'!$D$2:$P$51,12,FALSE)),"",VLOOKUP(B53,'NANS Data'!$D$2:$P$51,12,FALSE))&amp;""</f>
        <v/>
      </c>
      <c r="H53" s="122" t="str">
        <f>IF(ISERROR(VLOOKUP(B53,競技者データ入力シート!$B$8:$O$57,2,FALSE)),"",VLOOKUP(B53,競技者データ入力シート!$B$8:$O$57,8,FALSE))&amp;""</f>
        <v/>
      </c>
      <c r="I53" s="123" t="str">
        <f>IF(ISERROR(VLOOKUP(B53,'NANS Data'!$D$2:$P$51,13,FALSE)),"",VLOOKUP(B53,'NANS Data'!$D$2:$P$51,13,FALSE))&amp;""</f>
        <v/>
      </c>
      <c r="J53" s="791" t="str">
        <f>IF(ISERROR(VLOOKUP($B53,競技者データ入力シート!$B$8:$Q$57,16,FALSE)),"",VLOOKUP($B53,競技者データ入力シート!$B$8:$Q$57,16,FALSE))&amp;""</f>
        <v/>
      </c>
      <c r="K53" s="792"/>
      <c r="L53" s="792" t="str">
        <f>IF(ISERROR(VLOOKUP($B53,競技者データ入力シート!$B$8:$AK$57,21,FALSE)),"",VLOOKUP($B53,競技者データ入力シート!$B$8:$AK$57,21,FALSE))&amp;""</f>
        <v/>
      </c>
      <c r="M53" s="792"/>
      <c r="N53" s="793" t="str">
        <f>IF(ISERROR(VLOOKUP($B53,競技者データ入力シート!$B$8:$AK$57,26,FALSE)),"",VLOOKUP($B53,競技者データ入力シート!$B$8:$AK$57,26,FALSE))&amp;""</f>
        <v/>
      </c>
      <c r="O53" s="793"/>
      <c r="P53" s="794"/>
      <c r="Q53" s="794"/>
      <c r="R53" s="794"/>
      <c r="S53" s="795"/>
    </row>
    <row r="54" spans="2:19" ht="16.5" customHeight="1" x14ac:dyDescent="0.2">
      <c r="B54" s="429">
        <v>38</v>
      </c>
      <c r="C54" s="425" t="str">
        <f>IF(ISERROR(VLOOKUP(B54,'NANS Data'!$D$2:$P$51,6,FALSE)),"",VLOOKUP(B54,'NANS Data'!$D$2:$P$51,6,FALSE))&amp;""</f>
        <v/>
      </c>
      <c r="D54" s="788" t="str">
        <f>IF(ISERROR(VLOOKUP(B54,'NANS Data'!$D$2:$P$51,7,FALSE)),"",VLOOKUP(B54,'NANS Data'!$D$2:$P$51,7,FALSE))&amp;""</f>
        <v/>
      </c>
      <c r="E54" s="789"/>
      <c r="F54" s="790"/>
      <c r="G54" s="121" t="str">
        <f>IF(ISERROR(VLOOKUP(B54,'NANS Data'!$D$2:$P$51,12,FALSE)),"",VLOOKUP(B54,'NANS Data'!$D$2:$P$51,12,FALSE))&amp;""</f>
        <v/>
      </c>
      <c r="H54" s="122" t="str">
        <f>IF(ISERROR(VLOOKUP(B54,競技者データ入力シート!$B$8:$O$57,2,FALSE)),"",VLOOKUP(B54,競技者データ入力シート!$B$8:$O$57,8,FALSE))&amp;""</f>
        <v/>
      </c>
      <c r="I54" s="123" t="str">
        <f>IF(ISERROR(VLOOKUP(B54,'NANS Data'!$D$2:$P$51,13,FALSE)),"",VLOOKUP(B54,'NANS Data'!$D$2:$P$51,13,FALSE))&amp;""</f>
        <v/>
      </c>
      <c r="J54" s="791" t="str">
        <f>IF(ISERROR(VLOOKUP($B54,競技者データ入力シート!$B$8:$Q$57,16,FALSE)),"",VLOOKUP($B54,競技者データ入力シート!$B$8:$Q$57,16,FALSE))&amp;""</f>
        <v/>
      </c>
      <c r="K54" s="792"/>
      <c r="L54" s="792" t="str">
        <f>IF(ISERROR(VLOOKUP($B54,競技者データ入力シート!$B$8:$AK$57,21,FALSE)),"",VLOOKUP($B54,競技者データ入力シート!$B$8:$AK$57,21,FALSE))&amp;""</f>
        <v/>
      </c>
      <c r="M54" s="792"/>
      <c r="N54" s="793" t="str">
        <f>IF(ISERROR(VLOOKUP($B54,競技者データ入力シート!$B$8:$AK$57,26,FALSE)),"",VLOOKUP($B54,競技者データ入力シート!$B$8:$AK$57,26,FALSE))&amp;""</f>
        <v/>
      </c>
      <c r="O54" s="793"/>
      <c r="P54" s="794"/>
      <c r="Q54" s="794"/>
      <c r="R54" s="794"/>
      <c r="S54" s="795"/>
    </row>
    <row r="55" spans="2:19" ht="16.5" customHeight="1" x14ac:dyDescent="0.2">
      <c r="B55" s="429">
        <v>39</v>
      </c>
      <c r="C55" s="425" t="str">
        <f>IF(ISERROR(VLOOKUP(B55,'NANS Data'!$D$2:$P$51,6,FALSE)),"",VLOOKUP(B55,'NANS Data'!$D$2:$P$51,6,FALSE))&amp;""</f>
        <v/>
      </c>
      <c r="D55" s="788" t="str">
        <f>IF(ISERROR(VLOOKUP(B55,'NANS Data'!$D$2:$P$51,7,FALSE)),"",VLOOKUP(B55,'NANS Data'!$D$2:$P$51,7,FALSE))&amp;""</f>
        <v/>
      </c>
      <c r="E55" s="789"/>
      <c r="F55" s="790"/>
      <c r="G55" s="121" t="str">
        <f>IF(ISERROR(VLOOKUP(B55,'NANS Data'!$D$2:$P$51,12,FALSE)),"",VLOOKUP(B55,'NANS Data'!$D$2:$P$51,12,FALSE))&amp;""</f>
        <v/>
      </c>
      <c r="H55" s="122" t="str">
        <f>IF(ISERROR(VLOOKUP(B55,競技者データ入力シート!$B$8:$O$57,2,FALSE)),"",VLOOKUP(B55,競技者データ入力シート!$B$8:$O$57,8,FALSE))&amp;""</f>
        <v/>
      </c>
      <c r="I55" s="123" t="str">
        <f>IF(ISERROR(VLOOKUP(B55,'NANS Data'!$D$2:$P$51,13,FALSE)),"",VLOOKUP(B55,'NANS Data'!$D$2:$P$51,13,FALSE))&amp;""</f>
        <v/>
      </c>
      <c r="J55" s="791" t="str">
        <f>IF(ISERROR(VLOOKUP($B55,競技者データ入力シート!$B$8:$Q$57,16,FALSE)),"",VLOOKUP($B55,競技者データ入力シート!$B$8:$Q$57,16,FALSE))&amp;""</f>
        <v/>
      </c>
      <c r="K55" s="792"/>
      <c r="L55" s="792" t="str">
        <f>IF(ISERROR(VLOOKUP($B55,競技者データ入力シート!$B$8:$AK$57,21,FALSE)),"",VLOOKUP($B55,競技者データ入力シート!$B$8:$AK$57,21,FALSE))&amp;""</f>
        <v/>
      </c>
      <c r="M55" s="792"/>
      <c r="N55" s="793" t="str">
        <f>IF(ISERROR(VLOOKUP($B55,競技者データ入力シート!$B$8:$AK$57,26,FALSE)),"",VLOOKUP($B55,競技者データ入力シート!$B$8:$AK$57,26,FALSE))&amp;""</f>
        <v/>
      </c>
      <c r="O55" s="793"/>
      <c r="P55" s="794"/>
      <c r="Q55" s="794"/>
      <c r="R55" s="794"/>
      <c r="S55" s="795"/>
    </row>
    <row r="56" spans="2:19" ht="16.5" customHeight="1" x14ac:dyDescent="0.2">
      <c r="B56" s="430">
        <v>40</v>
      </c>
      <c r="C56" s="426" t="str">
        <f>IF(ISERROR(VLOOKUP(B56,'NANS Data'!$D$2:$P$51,6,FALSE)),"",VLOOKUP(B56,'NANS Data'!$D$2:$P$51,6,FALSE))&amp;""</f>
        <v/>
      </c>
      <c r="D56" s="844" t="str">
        <f>IF(ISERROR(VLOOKUP(B56,'NANS Data'!$D$2:$P$51,7,FALSE)),"",VLOOKUP(B56,'NANS Data'!$D$2:$P$51,7,FALSE))&amp;""</f>
        <v/>
      </c>
      <c r="E56" s="845"/>
      <c r="F56" s="846"/>
      <c r="G56" s="124" t="str">
        <f>IF(ISERROR(VLOOKUP(B56,'NANS Data'!$D$2:$P$51,12,FALSE)),"",VLOOKUP(B56,'NANS Data'!$D$2:$P$51,12,FALSE))&amp;""</f>
        <v/>
      </c>
      <c r="H56" s="125" t="str">
        <f>IF(ISERROR(VLOOKUP(B56,競技者データ入力シート!$B$8:$O$57,2,FALSE)),"",VLOOKUP(B56,競技者データ入力シート!$B$8:$O$57,8,FALSE))&amp;""</f>
        <v/>
      </c>
      <c r="I56" s="126" t="str">
        <f>IF(ISERROR(VLOOKUP(B56,'NANS Data'!$D$2:$P$51,13,FALSE)),"",VLOOKUP(B56,'NANS Data'!$D$2:$P$51,13,FALSE))&amp;""</f>
        <v/>
      </c>
      <c r="J56" s="847" t="str">
        <f>IF(ISERROR(VLOOKUP($B56,競技者データ入力シート!$B$8:$Q$57,16,FALSE)),"",VLOOKUP($B56,競技者データ入力シート!$B$8:$Q$57,16,FALSE))&amp;""</f>
        <v/>
      </c>
      <c r="K56" s="848"/>
      <c r="L56" s="848" t="str">
        <f>IF(ISERROR(VLOOKUP($B56,競技者データ入力シート!$B$8:$AK$57,21,FALSE)),"",VLOOKUP($B56,競技者データ入力シート!$B$8:$AK$57,21,FALSE))&amp;""</f>
        <v/>
      </c>
      <c r="M56" s="848"/>
      <c r="N56" s="849" t="str">
        <f>IF(ISERROR(VLOOKUP($B56,競技者データ入力シート!$B$8:$AK$57,26,FALSE)),"",VLOOKUP($B56,競技者データ入力シート!$B$8:$AK$57,26,FALSE))&amp;""</f>
        <v/>
      </c>
      <c r="O56" s="849"/>
      <c r="P56" s="850"/>
      <c r="Q56" s="850"/>
      <c r="R56" s="850"/>
      <c r="S56" s="851"/>
    </row>
    <row r="57" spans="2:19" ht="16.5" customHeight="1" x14ac:dyDescent="0.2">
      <c r="B57" s="428">
        <v>41</v>
      </c>
      <c r="C57" s="425" t="str">
        <f>IF(ISERROR(VLOOKUP(B57,'NANS Data'!$D$2:$P$51,6,FALSE)),"",VLOOKUP(B57,'NANS Data'!$D$2:$P$51,6,FALSE))&amp;""</f>
        <v/>
      </c>
      <c r="D57" s="788" t="str">
        <f>IF(ISERROR(VLOOKUP(B57,'NANS Data'!$D$2:$P$51,7,FALSE)),"",VLOOKUP(B57,'NANS Data'!$D$2:$P$51,7,FALSE))&amp;""</f>
        <v/>
      </c>
      <c r="E57" s="789"/>
      <c r="F57" s="790"/>
      <c r="G57" s="121" t="str">
        <f>IF(ISERROR(VLOOKUP(B57,'NANS Data'!$D$2:$P$51,12,FALSE)),"",VLOOKUP(B57,'NANS Data'!$D$2:$P$51,12,FALSE))&amp;""</f>
        <v/>
      </c>
      <c r="H57" s="122" t="str">
        <f>IF(ISERROR(VLOOKUP(B57,競技者データ入力シート!$B$8:$O$57,2,FALSE)),"",VLOOKUP(B57,競技者データ入力シート!$B$8:$O$57,8,FALSE))&amp;""</f>
        <v/>
      </c>
      <c r="I57" s="123" t="str">
        <f>IF(ISERROR(VLOOKUP(B57,'NANS Data'!$D$2:$P$51,13,FALSE)),"",VLOOKUP(B57,'NANS Data'!$D$2:$P$51,13,FALSE))&amp;""</f>
        <v/>
      </c>
      <c r="J57" s="791" t="str">
        <f>IF(ISERROR(VLOOKUP($B57,競技者データ入力シート!$B$8:$Q$57,16,FALSE)),"",VLOOKUP($B57,競技者データ入力シート!$B$8:$Q$57,16,FALSE))&amp;""</f>
        <v/>
      </c>
      <c r="K57" s="792"/>
      <c r="L57" s="792" t="str">
        <f>IF(ISERROR(VLOOKUP($B57,競技者データ入力シート!$B$8:$AK$57,21,FALSE)),"",VLOOKUP($B57,競技者データ入力シート!$B$8:$AK$57,21,FALSE))&amp;""</f>
        <v/>
      </c>
      <c r="M57" s="792"/>
      <c r="N57" s="793" t="str">
        <f>IF(ISERROR(VLOOKUP($B57,競技者データ入力シート!$B$8:$AK$57,26,FALSE)),"",VLOOKUP($B57,競技者データ入力シート!$B$8:$AK$57,26,FALSE))&amp;""</f>
        <v/>
      </c>
      <c r="O57" s="793"/>
      <c r="P57" s="794"/>
      <c r="Q57" s="794"/>
      <c r="R57" s="794"/>
      <c r="S57" s="795"/>
    </row>
    <row r="58" spans="2:19" ht="16.5" customHeight="1" x14ac:dyDescent="0.2">
      <c r="B58" s="429">
        <v>42</v>
      </c>
      <c r="C58" s="425" t="str">
        <f>IF(ISERROR(VLOOKUP(B58,'NANS Data'!$D$2:$P$51,6,FALSE)),"",VLOOKUP(B58,'NANS Data'!$D$2:$P$51,6,FALSE))&amp;""</f>
        <v/>
      </c>
      <c r="D58" s="788" t="str">
        <f>IF(ISERROR(VLOOKUP(B58,'NANS Data'!$D$2:$P$51,7,FALSE)),"",VLOOKUP(B58,'NANS Data'!$D$2:$P$51,7,FALSE))&amp;""</f>
        <v/>
      </c>
      <c r="E58" s="789"/>
      <c r="F58" s="790"/>
      <c r="G58" s="121" t="str">
        <f>IF(ISERROR(VLOOKUP(B58,'NANS Data'!$D$2:$P$51,12,FALSE)),"",VLOOKUP(B58,'NANS Data'!$D$2:$P$51,12,FALSE))&amp;""</f>
        <v/>
      </c>
      <c r="H58" s="122" t="str">
        <f>IF(ISERROR(VLOOKUP(B58,競技者データ入力シート!$B$8:$O$57,2,FALSE)),"",VLOOKUP(B58,競技者データ入力シート!$B$8:$O$57,8,FALSE))&amp;""</f>
        <v/>
      </c>
      <c r="I58" s="123" t="str">
        <f>IF(ISERROR(VLOOKUP(B58,'NANS Data'!$D$2:$P$51,13,FALSE)),"",VLOOKUP(B58,'NANS Data'!$D$2:$P$51,13,FALSE))&amp;""</f>
        <v/>
      </c>
      <c r="J58" s="791" t="str">
        <f>IF(ISERROR(VLOOKUP($B58,競技者データ入力シート!$B$8:$Q$57,16,FALSE)),"",VLOOKUP($B58,競技者データ入力シート!$B$8:$Q$57,16,FALSE))&amp;""</f>
        <v/>
      </c>
      <c r="K58" s="792"/>
      <c r="L58" s="792" t="str">
        <f>IF(ISERROR(VLOOKUP($B58,競技者データ入力シート!$B$8:$AK$57,21,FALSE)),"",VLOOKUP($B58,競技者データ入力シート!$B$8:$AK$57,21,FALSE))&amp;""</f>
        <v/>
      </c>
      <c r="M58" s="792"/>
      <c r="N58" s="793" t="str">
        <f>IF(ISERROR(VLOOKUP($B58,競技者データ入力シート!$B$8:$AK$57,26,FALSE)),"",VLOOKUP($B58,競技者データ入力シート!$B$8:$AK$57,26,FALSE))&amp;""</f>
        <v/>
      </c>
      <c r="O58" s="793"/>
      <c r="P58" s="794"/>
      <c r="Q58" s="794"/>
      <c r="R58" s="794"/>
      <c r="S58" s="795"/>
    </row>
    <row r="59" spans="2:19" ht="16.5" customHeight="1" x14ac:dyDescent="0.2">
      <c r="B59" s="429">
        <v>43</v>
      </c>
      <c r="C59" s="425" t="str">
        <f>IF(ISERROR(VLOOKUP(B59,'NANS Data'!$D$2:$P$51,6,FALSE)),"",VLOOKUP(B59,'NANS Data'!$D$2:$P$51,6,FALSE))&amp;""</f>
        <v/>
      </c>
      <c r="D59" s="788" t="str">
        <f>IF(ISERROR(VLOOKUP(B59,'NANS Data'!$D$2:$P$51,7,FALSE)),"",VLOOKUP(B59,'NANS Data'!$D$2:$P$51,7,FALSE))&amp;""</f>
        <v/>
      </c>
      <c r="E59" s="789"/>
      <c r="F59" s="790"/>
      <c r="G59" s="121" t="str">
        <f>IF(ISERROR(VLOOKUP(B59,'NANS Data'!$D$2:$P$51,12,FALSE)),"",VLOOKUP(B59,'NANS Data'!$D$2:$P$51,12,FALSE))&amp;""</f>
        <v/>
      </c>
      <c r="H59" s="122" t="str">
        <f>IF(ISERROR(VLOOKUP(B59,競技者データ入力シート!$B$8:$O$57,2,FALSE)),"",VLOOKUP(B59,競技者データ入力シート!$B$8:$O$57,8,FALSE))&amp;""</f>
        <v/>
      </c>
      <c r="I59" s="123" t="str">
        <f>IF(ISERROR(VLOOKUP(B59,'NANS Data'!$D$2:$P$51,13,FALSE)),"",VLOOKUP(B59,'NANS Data'!$D$2:$P$51,13,FALSE))&amp;""</f>
        <v/>
      </c>
      <c r="J59" s="791" t="str">
        <f>IF(ISERROR(VLOOKUP($B59,競技者データ入力シート!$B$8:$Q$57,16,FALSE)),"",VLOOKUP($B59,競技者データ入力シート!$B$8:$Q$57,16,FALSE))&amp;""</f>
        <v/>
      </c>
      <c r="K59" s="792"/>
      <c r="L59" s="792" t="str">
        <f>IF(ISERROR(VLOOKUP($B59,競技者データ入力シート!$B$8:$AK$57,21,FALSE)),"",VLOOKUP($B59,競技者データ入力シート!$B$8:$AK$57,21,FALSE))&amp;""</f>
        <v/>
      </c>
      <c r="M59" s="792"/>
      <c r="N59" s="793" t="str">
        <f>IF(ISERROR(VLOOKUP($B59,競技者データ入力シート!$B$8:$AK$57,26,FALSE)),"",VLOOKUP($B59,競技者データ入力シート!$B$8:$AK$57,26,FALSE))&amp;""</f>
        <v/>
      </c>
      <c r="O59" s="793"/>
      <c r="P59" s="794"/>
      <c r="Q59" s="794"/>
      <c r="R59" s="794"/>
      <c r="S59" s="795"/>
    </row>
    <row r="60" spans="2:19" ht="16.5" customHeight="1" x14ac:dyDescent="0.2">
      <c r="B60" s="429">
        <v>44</v>
      </c>
      <c r="C60" s="425" t="str">
        <f>IF(ISERROR(VLOOKUP(B60,'NANS Data'!$D$2:$P$51,6,FALSE)),"",VLOOKUP(B60,'NANS Data'!$D$2:$P$51,6,FALSE))&amp;""</f>
        <v/>
      </c>
      <c r="D60" s="788" t="str">
        <f>IF(ISERROR(VLOOKUP(B60,'NANS Data'!$D$2:$P$51,7,FALSE)),"",VLOOKUP(B60,'NANS Data'!$D$2:$P$51,7,FALSE))&amp;""</f>
        <v/>
      </c>
      <c r="E60" s="789"/>
      <c r="F60" s="790"/>
      <c r="G60" s="121" t="str">
        <f>IF(ISERROR(VLOOKUP(B60,'NANS Data'!$D$2:$P$51,12,FALSE)),"",VLOOKUP(B60,'NANS Data'!$D$2:$P$51,12,FALSE))&amp;""</f>
        <v/>
      </c>
      <c r="H60" s="122" t="str">
        <f>IF(ISERROR(VLOOKUP(B60,競技者データ入力シート!$B$8:$O$57,2,FALSE)),"",VLOOKUP(B60,競技者データ入力シート!$B$8:$O$57,8,FALSE))&amp;""</f>
        <v/>
      </c>
      <c r="I60" s="123" t="str">
        <f>IF(ISERROR(VLOOKUP(B60,'NANS Data'!$D$2:$P$51,13,FALSE)),"",VLOOKUP(B60,'NANS Data'!$D$2:$P$51,13,FALSE))&amp;""</f>
        <v/>
      </c>
      <c r="J60" s="791" t="str">
        <f>IF(ISERROR(VLOOKUP($B60,競技者データ入力シート!$B$8:$Q$57,16,FALSE)),"",VLOOKUP($B60,競技者データ入力シート!$B$8:$Q$57,16,FALSE))&amp;""</f>
        <v/>
      </c>
      <c r="K60" s="792"/>
      <c r="L60" s="792" t="str">
        <f>IF(ISERROR(VLOOKUP($B60,競技者データ入力シート!$B$8:$AK$57,21,FALSE)),"",VLOOKUP($B60,競技者データ入力シート!$B$8:$AK$57,21,FALSE))&amp;""</f>
        <v/>
      </c>
      <c r="M60" s="792"/>
      <c r="N60" s="793" t="str">
        <f>IF(ISERROR(VLOOKUP($B60,競技者データ入力シート!$B$8:$AK$57,26,FALSE)),"",VLOOKUP($B60,競技者データ入力シート!$B$8:$AK$57,26,FALSE))&amp;""</f>
        <v/>
      </c>
      <c r="O60" s="793"/>
      <c r="P60" s="794"/>
      <c r="Q60" s="794"/>
      <c r="R60" s="794"/>
      <c r="S60" s="795"/>
    </row>
    <row r="61" spans="2:19" ht="16.5" customHeight="1" x14ac:dyDescent="0.2">
      <c r="B61" s="430">
        <v>45</v>
      </c>
      <c r="C61" s="426" t="str">
        <f>IF(ISERROR(VLOOKUP(B61,'NANS Data'!$D$2:$P$51,6,FALSE)),"",VLOOKUP(B61,'NANS Data'!$D$2:$P$51,6,FALSE))&amp;""</f>
        <v/>
      </c>
      <c r="D61" s="844" t="str">
        <f>IF(ISERROR(VLOOKUP(B61,'NANS Data'!$D$2:$P$51,7,FALSE)),"",VLOOKUP(B61,'NANS Data'!$D$2:$P$51,7,FALSE))&amp;""</f>
        <v/>
      </c>
      <c r="E61" s="845"/>
      <c r="F61" s="846"/>
      <c r="G61" s="124" t="str">
        <f>IF(ISERROR(VLOOKUP(B61,'NANS Data'!$D$2:$P$51,12,FALSE)),"",VLOOKUP(B61,'NANS Data'!$D$2:$P$51,12,FALSE))&amp;""</f>
        <v/>
      </c>
      <c r="H61" s="125" t="str">
        <f>IF(ISERROR(VLOOKUP(B61,競技者データ入力シート!$B$8:$O$57,2,FALSE)),"",VLOOKUP(B61,競技者データ入力シート!$B$8:$O$57,8,FALSE))&amp;""</f>
        <v/>
      </c>
      <c r="I61" s="126" t="str">
        <f>IF(ISERROR(VLOOKUP(B61,'NANS Data'!$D$2:$P$51,13,FALSE)),"",VLOOKUP(B61,'NANS Data'!$D$2:$P$51,13,FALSE))&amp;""</f>
        <v/>
      </c>
      <c r="J61" s="847" t="str">
        <f>IF(ISERROR(VLOOKUP($B61,競技者データ入力シート!$B$8:$Q$57,16,FALSE)),"",VLOOKUP($B61,競技者データ入力シート!$B$8:$Q$57,16,FALSE))&amp;""</f>
        <v/>
      </c>
      <c r="K61" s="848"/>
      <c r="L61" s="848" t="str">
        <f>IF(ISERROR(VLOOKUP($B61,競技者データ入力シート!$B$8:$AK$57,21,FALSE)),"",VLOOKUP($B61,競技者データ入力シート!$B$8:$AK$57,21,FALSE))&amp;""</f>
        <v/>
      </c>
      <c r="M61" s="848"/>
      <c r="N61" s="849" t="str">
        <f>IF(ISERROR(VLOOKUP($B61,競技者データ入力シート!$B$8:$AK$57,26,FALSE)),"",VLOOKUP($B61,競技者データ入力シート!$B$8:$AK$57,26,FALSE))&amp;""</f>
        <v/>
      </c>
      <c r="O61" s="849"/>
      <c r="P61" s="850"/>
      <c r="Q61" s="850"/>
      <c r="R61" s="850"/>
      <c r="S61" s="851"/>
    </row>
    <row r="62" spans="2:19" ht="16.5" customHeight="1" x14ac:dyDescent="0.2">
      <c r="B62" s="428">
        <v>46</v>
      </c>
      <c r="C62" s="425" t="str">
        <f>IF(ISERROR(VLOOKUP(B62,'NANS Data'!$D$2:$P$51,6,FALSE)),"",VLOOKUP(B62,'NANS Data'!$D$2:$P$51,6,FALSE))&amp;""</f>
        <v/>
      </c>
      <c r="D62" s="788" t="str">
        <f>IF(ISERROR(VLOOKUP(B62,'NANS Data'!$D$2:$P$51,7,FALSE)),"",VLOOKUP(B62,'NANS Data'!$D$2:$P$51,7,FALSE))&amp;""</f>
        <v/>
      </c>
      <c r="E62" s="789"/>
      <c r="F62" s="790"/>
      <c r="G62" s="121" t="str">
        <f>IF(ISERROR(VLOOKUP(B62,'NANS Data'!$D$2:$P$51,12,FALSE)),"",VLOOKUP(B62,'NANS Data'!$D$2:$P$51,12,FALSE))&amp;""</f>
        <v/>
      </c>
      <c r="H62" s="122" t="str">
        <f>IF(ISERROR(VLOOKUP(B62,競技者データ入力シート!$B$8:$O$57,2,FALSE)),"",VLOOKUP(B62,競技者データ入力シート!$B$8:$O$57,8,FALSE))&amp;""</f>
        <v/>
      </c>
      <c r="I62" s="123" t="str">
        <f>IF(ISERROR(VLOOKUP(B62,'NANS Data'!$D$2:$P$51,13,FALSE)),"",VLOOKUP(B62,'NANS Data'!$D$2:$P$51,13,FALSE))&amp;""</f>
        <v/>
      </c>
      <c r="J62" s="791" t="str">
        <f>IF(ISERROR(VLOOKUP($B62,競技者データ入力シート!$B$8:$Q$57,16,FALSE)),"",VLOOKUP($B62,競技者データ入力シート!$B$8:$Q$57,16,FALSE))&amp;""</f>
        <v/>
      </c>
      <c r="K62" s="792"/>
      <c r="L62" s="792" t="str">
        <f>IF(ISERROR(VLOOKUP($B62,競技者データ入力シート!$B$8:$AK$57,21,FALSE)),"",VLOOKUP($B62,競技者データ入力シート!$B$8:$AK$57,21,FALSE))&amp;""</f>
        <v/>
      </c>
      <c r="M62" s="792"/>
      <c r="N62" s="793" t="str">
        <f>IF(ISERROR(VLOOKUP($B62,競技者データ入力シート!$B$8:$AK$57,26,FALSE)),"",VLOOKUP($B62,競技者データ入力シート!$B$8:$AK$57,26,FALSE))&amp;""</f>
        <v/>
      </c>
      <c r="O62" s="793"/>
      <c r="P62" s="794"/>
      <c r="Q62" s="794"/>
      <c r="R62" s="794"/>
      <c r="S62" s="795"/>
    </row>
    <row r="63" spans="2:19" ht="16.5" customHeight="1" x14ac:dyDescent="0.2">
      <c r="B63" s="429">
        <v>47</v>
      </c>
      <c r="C63" s="425" t="str">
        <f>IF(ISERROR(VLOOKUP(B63,'NANS Data'!$D$2:$P$51,6,FALSE)),"",VLOOKUP(B63,'NANS Data'!$D$2:$P$51,6,FALSE))&amp;""</f>
        <v/>
      </c>
      <c r="D63" s="788" t="str">
        <f>IF(ISERROR(VLOOKUP(B63,'NANS Data'!$D$2:$P$51,7,FALSE)),"",VLOOKUP(B63,'NANS Data'!$D$2:$P$51,7,FALSE))&amp;""</f>
        <v/>
      </c>
      <c r="E63" s="789"/>
      <c r="F63" s="790"/>
      <c r="G63" s="121" t="str">
        <f>IF(ISERROR(VLOOKUP(B63,'NANS Data'!$D$2:$P$51,12,FALSE)),"",VLOOKUP(B63,'NANS Data'!$D$2:$P$51,12,FALSE))&amp;""</f>
        <v/>
      </c>
      <c r="H63" s="122" t="str">
        <f>IF(ISERROR(VLOOKUP(B63,競技者データ入力シート!$B$8:$O$57,2,FALSE)),"",VLOOKUP(B63,競技者データ入力シート!$B$8:$O$57,8,FALSE))&amp;""</f>
        <v/>
      </c>
      <c r="I63" s="123" t="str">
        <f>IF(ISERROR(VLOOKUP(B63,'NANS Data'!$D$2:$P$51,13,FALSE)),"",VLOOKUP(B63,'NANS Data'!$D$2:$P$51,13,FALSE))&amp;""</f>
        <v/>
      </c>
      <c r="J63" s="791" t="str">
        <f>IF(ISERROR(VLOOKUP($B63,競技者データ入力シート!$B$8:$Q$57,16,FALSE)),"",VLOOKUP($B63,競技者データ入力シート!$B$8:$Q$57,16,FALSE))&amp;""</f>
        <v/>
      </c>
      <c r="K63" s="792"/>
      <c r="L63" s="792" t="str">
        <f>IF(ISERROR(VLOOKUP($B63,競技者データ入力シート!$B$8:$AK$57,21,FALSE)),"",VLOOKUP($B63,競技者データ入力シート!$B$8:$AK$57,21,FALSE))&amp;""</f>
        <v/>
      </c>
      <c r="M63" s="792"/>
      <c r="N63" s="793" t="str">
        <f>IF(ISERROR(VLOOKUP($B63,競技者データ入力シート!$B$8:$AK$57,26,FALSE)),"",VLOOKUP($B63,競技者データ入力シート!$B$8:$AK$57,26,FALSE))&amp;""</f>
        <v/>
      </c>
      <c r="O63" s="793"/>
      <c r="P63" s="794"/>
      <c r="Q63" s="794"/>
      <c r="R63" s="794"/>
      <c r="S63" s="795"/>
    </row>
    <row r="64" spans="2:19" ht="16.5" customHeight="1" x14ac:dyDescent="0.2">
      <c r="B64" s="429">
        <v>48</v>
      </c>
      <c r="C64" s="425" t="str">
        <f>IF(ISERROR(VLOOKUP(B64,'NANS Data'!$D$2:$P$51,6,FALSE)),"",VLOOKUP(B64,'NANS Data'!$D$2:$P$51,6,FALSE))&amp;""</f>
        <v/>
      </c>
      <c r="D64" s="788" t="str">
        <f>IF(ISERROR(VLOOKUP(B64,'NANS Data'!$D$2:$P$51,7,FALSE)),"",VLOOKUP(B64,'NANS Data'!$D$2:$P$51,7,FALSE))&amp;""</f>
        <v/>
      </c>
      <c r="E64" s="789"/>
      <c r="F64" s="790"/>
      <c r="G64" s="121" t="str">
        <f>IF(ISERROR(VLOOKUP(B64,'NANS Data'!$D$2:$P$51,12,FALSE)),"",VLOOKUP(B64,'NANS Data'!$D$2:$P$51,12,FALSE))&amp;""</f>
        <v/>
      </c>
      <c r="H64" s="122" t="str">
        <f>IF(ISERROR(VLOOKUP(B64,競技者データ入力シート!$B$8:$O$57,2,FALSE)),"",VLOOKUP(B64,競技者データ入力シート!$B$8:$O$57,8,FALSE))&amp;""</f>
        <v/>
      </c>
      <c r="I64" s="123" t="str">
        <f>IF(ISERROR(VLOOKUP(B64,'NANS Data'!$D$2:$P$51,13,FALSE)),"",VLOOKUP(B64,'NANS Data'!$D$2:$P$51,13,FALSE))&amp;""</f>
        <v/>
      </c>
      <c r="J64" s="791" t="str">
        <f>IF(ISERROR(VLOOKUP($B64,競技者データ入力シート!$B$8:$Q$57,16,FALSE)),"",VLOOKUP($B64,競技者データ入力シート!$B$8:$Q$57,16,FALSE))&amp;""</f>
        <v/>
      </c>
      <c r="K64" s="792"/>
      <c r="L64" s="792" t="str">
        <f>IF(ISERROR(VLOOKUP($B64,競技者データ入力シート!$B$8:$AK$57,21,FALSE)),"",VLOOKUP($B64,競技者データ入力シート!$B$8:$AK$57,21,FALSE))&amp;""</f>
        <v/>
      </c>
      <c r="M64" s="792"/>
      <c r="N64" s="793" t="str">
        <f>IF(ISERROR(VLOOKUP($B64,競技者データ入力シート!$B$8:$AK$57,26,FALSE)),"",VLOOKUP($B64,競技者データ入力シート!$B$8:$AK$57,26,FALSE))&amp;""</f>
        <v/>
      </c>
      <c r="O64" s="793"/>
      <c r="P64" s="794"/>
      <c r="Q64" s="794"/>
      <c r="R64" s="794"/>
      <c r="S64" s="795"/>
    </row>
    <row r="65" spans="2:19" ht="16.5" customHeight="1" x14ac:dyDescent="0.2">
      <c r="B65" s="429">
        <v>49</v>
      </c>
      <c r="C65" s="425" t="str">
        <f>IF(ISERROR(VLOOKUP(B65,'NANS Data'!$D$2:$P$51,6,FALSE)),"",VLOOKUP(B65,'NANS Data'!$D$2:$P$51,6,FALSE))&amp;""</f>
        <v/>
      </c>
      <c r="D65" s="788" t="str">
        <f>IF(ISERROR(VLOOKUP(B65,'NANS Data'!$D$2:$P$51,7,FALSE)),"",VLOOKUP(B65,'NANS Data'!$D$2:$P$51,7,FALSE))&amp;""</f>
        <v/>
      </c>
      <c r="E65" s="789"/>
      <c r="F65" s="790"/>
      <c r="G65" s="121" t="str">
        <f>IF(ISERROR(VLOOKUP(B65,'NANS Data'!$D$2:$P$51,12,FALSE)),"",VLOOKUP(B65,'NANS Data'!$D$2:$P$51,12,FALSE))&amp;""</f>
        <v/>
      </c>
      <c r="H65" s="122" t="str">
        <f>IF(ISERROR(VLOOKUP(B65,競技者データ入力シート!$B$8:$O$57,2,FALSE)),"",VLOOKUP(B65,競技者データ入力シート!$B$8:$O$57,8,FALSE))&amp;""</f>
        <v/>
      </c>
      <c r="I65" s="123" t="str">
        <f>IF(ISERROR(VLOOKUP(B65,'NANS Data'!$D$2:$P$51,13,FALSE)),"",VLOOKUP(B65,'NANS Data'!$D$2:$P$51,13,FALSE))&amp;""</f>
        <v/>
      </c>
      <c r="J65" s="791" t="str">
        <f>IF(ISERROR(VLOOKUP($B65,競技者データ入力シート!$B$8:$Q$57,16,FALSE)),"",VLOOKUP($B65,競技者データ入力シート!$B$8:$Q$57,16,FALSE))&amp;""</f>
        <v/>
      </c>
      <c r="K65" s="792"/>
      <c r="L65" s="792" t="str">
        <f>IF(ISERROR(VLOOKUP($B65,競技者データ入力シート!$B$8:$AK$57,21,FALSE)),"",VLOOKUP($B65,競技者データ入力シート!$B$8:$AK$57,21,FALSE))&amp;""</f>
        <v/>
      </c>
      <c r="M65" s="792"/>
      <c r="N65" s="793" t="str">
        <f>IF(ISERROR(VLOOKUP($B65,競技者データ入力シート!$B$8:$AK$57,26,FALSE)),"",VLOOKUP($B65,競技者データ入力シート!$B$8:$AK$57,26,FALSE))&amp;""</f>
        <v/>
      </c>
      <c r="O65" s="793"/>
      <c r="P65" s="794"/>
      <c r="Q65" s="794"/>
      <c r="R65" s="794"/>
      <c r="S65" s="795"/>
    </row>
    <row r="66" spans="2:19" ht="16.5" customHeight="1" thickBot="1" x14ac:dyDescent="0.25">
      <c r="B66" s="431">
        <v>50</v>
      </c>
      <c r="C66" s="427" t="str">
        <f>IF(ISERROR(VLOOKUP(B66,'NANS Data'!$D$2:$P$51,6,FALSE)),"",VLOOKUP(B66,'NANS Data'!$D$2:$P$51,6,FALSE))&amp;""</f>
        <v/>
      </c>
      <c r="D66" s="852" t="str">
        <f>IF(ISERROR(VLOOKUP(B66,'NANS Data'!$D$2:$P$51,7,FALSE)),"",VLOOKUP(B66,'NANS Data'!$D$2:$P$51,7,FALSE))&amp;""</f>
        <v/>
      </c>
      <c r="E66" s="853"/>
      <c r="F66" s="854"/>
      <c r="G66" s="189" t="str">
        <f>IF(ISERROR(VLOOKUP(B66,'NANS Data'!$D$2:$P$51,12,FALSE)),"",VLOOKUP(B66,'NANS Data'!$D$2:$P$51,12,FALSE))&amp;""</f>
        <v/>
      </c>
      <c r="H66" s="190" t="str">
        <f>IF(ISERROR(VLOOKUP(B66,競技者データ入力シート!$B$8:$O$57,2,FALSE)),"",VLOOKUP(B66,競技者データ入力シート!$B$8:$O$57,8,FALSE))&amp;""</f>
        <v/>
      </c>
      <c r="I66" s="191" t="str">
        <f>IF(ISERROR(VLOOKUP(B66,'NANS Data'!$D$2:$P$51,13,FALSE)),"",VLOOKUP(B66,'NANS Data'!$D$2:$P$51,13,FALSE))&amp;""</f>
        <v/>
      </c>
      <c r="J66" s="855" t="str">
        <f>IF(ISERROR(VLOOKUP($B66,競技者データ入力シート!$B$8:$Q$57,16,FALSE)),"",VLOOKUP($B66,競技者データ入力シート!$B$8:$Q$57,16,FALSE))&amp;""</f>
        <v/>
      </c>
      <c r="K66" s="856"/>
      <c r="L66" s="856" t="str">
        <f>IF(ISERROR(VLOOKUP($B66,競技者データ入力シート!$B$8:$AK$57,21,FALSE)),"",VLOOKUP($B66,競技者データ入力シート!$B$8:$AK$57,21,FALSE))&amp;""</f>
        <v/>
      </c>
      <c r="M66" s="856"/>
      <c r="N66" s="857" t="str">
        <f>IF(ISERROR(VLOOKUP($B66,競技者データ入力シート!$B$8:$AK$57,26,FALSE)),"",VLOOKUP($B66,競技者データ入力シート!$B$8:$AK$57,26,FALSE))&amp;""</f>
        <v/>
      </c>
      <c r="O66" s="857"/>
      <c r="P66" s="858"/>
      <c r="Q66" s="858"/>
      <c r="R66" s="858"/>
      <c r="S66" s="859"/>
    </row>
    <row r="67" spans="2:19" ht="2.25" customHeight="1" x14ac:dyDescent="0.2"/>
  </sheetData>
  <sheetProtection algorithmName="SHA-512" hashValue="LCP3YgHbfbceecUKIpLYRCkHZTv+fkGmwsqHoacAz/5r/ibc8q4Gg/Rw+Qd1UjOHlysvO+dtrPRWfMJJKqOYmQ==" saltValue="WM8zZT8QBW51i9n6UeuvTQ==" spinCount="100000" sheet="1" objects="1" scenarios="1"/>
  <protectedRanges>
    <protectedRange password="CDC2" sqref="K11 H10:H13 D10:D13" name="範囲1_2"/>
    <protectedRange password="CDC2" sqref="E5:I6 L5 P5:S6 F7 I7 L7 E8:E9 P7 P9" name="範囲1_1_1"/>
  </protectedRanges>
  <mergeCells count="343">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B13:D13"/>
    <mergeCell ref="J12:M12"/>
    <mergeCell ref="J13:M13"/>
    <mergeCell ref="Q10:S13"/>
    <mergeCell ref="J11:M11"/>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79"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C54"/>
  <sheetViews>
    <sheetView workbookViewId="0">
      <pane xSplit="4" ySplit="1" topLeftCell="V2" activePane="bottomRight" state="frozen"/>
      <selection pane="topRight" activeCell="E1" sqref="E1"/>
      <selection pane="bottomLeft" activeCell="A2" sqref="A2"/>
      <selection pane="bottomRight" activeCell="BQ2" sqref="BQ2"/>
    </sheetView>
  </sheetViews>
  <sheetFormatPr defaultRowHeight="13.2" x14ac:dyDescent="0.2"/>
  <cols>
    <col min="1" max="1" width="1.6640625" customWidth="1"/>
    <col min="2" max="2" width="5.33203125" bestFit="1" customWidth="1"/>
    <col min="4" max="4" width="3.44140625" bestFit="1" customWidth="1"/>
    <col min="5" max="5" width="11.109375" bestFit="1" customWidth="1"/>
    <col min="6" max="6" width="4.44140625" bestFit="1" customWidth="1"/>
    <col min="7" max="8" width="2" customWidth="1"/>
    <col min="9" max="9" width="5.44140625" bestFit="1" customWidth="1"/>
    <col min="10" max="10" width="10.77734375" customWidth="1"/>
    <col min="11" max="11" width="11.109375" customWidth="1"/>
    <col min="12" max="12" width="10.109375" customWidth="1"/>
    <col min="13" max="13" width="18" customWidth="1"/>
    <col min="14" max="14" width="4.44140625" bestFit="1" customWidth="1"/>
    <col min="15" max="15" width="3.33203125" bestFit="1" customWidth="1"/>
    <col min="16" max="16" width="3.109375" bestFit="1" customWidth="1"/>
    <col min="17" max="18" width="5.44140625" bestFit="1" customWidth="1"/>
    <col min="19" max="19" width="5.6640625" customWidth="1"/>
    <col min="20" max="20" width="17.88671875" bestFit="1" customWidth="1"/>
    <col min="21" max="21" width="6" bestFit="1" customWidth="1"/>
    <col min="22" max="22" width="8.109375" bestFit="1" customWidth="1"/>
    <col min="23" max="24" width="0.21875" customWidth="1"/>
    <col min="25" max="25" width="6" bestFit="1" customWidth="1"/>
    <col min="26" max="26" width="8.77734375" bestFit="1" customWidth="1"/>
    <col min="27" max="28" width="0.44140625" customWidth="1"/>
    <col min="29" max="30" width="6.21875" customWidth="1"/>
    <col min="31" max="40" width="1.109375" customWidth="1"/>
    <col min="41" max="42" width="3.109375" style="1" bestFit="1" customWidth="1"/>
    <col min="43" max="43" width="6.44140625" bestFit="1" customWidth="1"/>
    <col min="44" max="44" width="4.44140625" bestFit="1" customWidth="1"/>
    <col min="45" max="45" width="9" bestFit="1" customWidth="1"/>
    <col min="46" max="46" width="3.44140625" bestFit="1" customWidth="1"/>
    <col min="47" max="48" width="10.21875" bestFit="1" customWidth="1"/>
    <col min="49" max="50" width="5.33203125" customWidth="1"/>
    <col min="51" max="51" width="3.44140625" style="1" bestFit="1" customWidth="1"/>
    <col min="52" max="52" width="10" bestFit="1" customWidth="1"/>
    <col min="53" max="53" width="9.6640625" style="13" bestFit="1" customWidth="1"/>
    <col min="54" max="54" width="3.44140625" bestFit="1" customWidth="1"/>
    <col min="55" max="55" width="6" customWidth="1"/>
    <col min="56" max="62" width="0.77734375" customWidth="1"/>
    <col min="63" max="63" width="0.77734375" style="1" customWidth="1"/>
    <col min="64" max="65" width="0.77734375" customWidth="1"/>
    <col min="66" max="66" width="0.77734375" style="1" customWidth="1"/>
    <col min="67" max="67" width="0.77734375" customWidth="1"/>
    <col min="68" max="69" width="16.6640625" customWidth="1"/>
    <col min="70" max="70" width="11.6640625" customWidth="1"/>
    <col min="71" max="71" width="5.33203125" bestFit="1" customWidth="1"/>
    <col min="72" max="73" width="0.21875" customWidth="1"/>
    <col min="74" max="74" width="4.44140625" bestFit="1" customWidth="1"/>
    <col min="75" max="75" width="3.44140625" bestFit="1" customWidth="1"/>
    <col min="76" max="77" width="3.109375" bestFit="1" customWidth="1"/>
    <col min="78" max="78" width="5.33203125" style="1" bestFit="1" customWidth="1"/>
    <col min="79" max="93" width="2.88671875" customWidth="1"/>
    <col min="94" max="94" width="0.6640625" customWidth="1"/>
    <col min="95" max="95" width="4.77734375" bestFit="1" customWidth="1"/>
    <col min="96" max="96" width="9.44140625" bestFit="1" customWidth="1"/>
    <col min="97" max="97" width="2.88671875" style="234" bestFit="1" customWidth="1"/>
    <col min="98" max="98" width="3.21875" style="234" customWidth="1"/>
    <col min="99" max="99" width="9.109375" bestFit="1" customWidth="1"/>
    <col min="100" max="101" width="0.6640625" customWidth="1"/>
    <col min="102" max="102" width="3.33203125" bestFit="1" customWidth="1"/>
    <col min="103" max="103" width="2.77734375" bestFit="1" customWidth="1"/>
    <col min="104" max="104" width="2.77734375" style="1" bestFit="1" customWidth="1"/>
    <col min="105" max="105" width="2.44140625" style="1" bestFit="1" customWidth="1"/>
    <col min="106" max="106" width="2.77734375" style="1" bestFit="1" customWidth="1"/>
    <col min="107" max="107" width="2.33203125" style="1" customWidth="1"/>
    <col min="108" max="108" width="2.33203125" customWidth="1"/>
    <col min="109" max="109" width="3.77734375" bestFit="1" customWidth="1"/>
    <col min="110" max="110" width="2.33203125" customWidth="1"/>
    <col min="111" max="111" width="3.77734375" bestFit="1" customWidth="1"/>
    <col min="112" max="112" width="8" bestFit="1" customWidth="1"/>
  </cols>
  <sheetData>
    <row r="1" spans="2:97" ht="87" customHeight="1" x14ac:dyDescent="0.2">
      <c r="B1" s="404" t="s">
        <v>128</v>
      </c>
      <c r="C1" s="405" t="s">
        <v>129</v>
      </c>
      <c r="D1" s="404" t="s">
        <v>493</v>
      </c>
      <c r="E1" s="586" t="s">
        <v>130</v>
      </c>
      <c r="F1" s="406" t="s">
        <v>131</v>
      </c>
      <c r="G1" s="406" t="s">
        <v>132</v>
      </c>
      <c r="H1" s="406" t="s">
        <v>133</v>
      </c>
      <c r="I1" s="407" t="s">
        <v>134</v>
      </c>
      <c r="J1" s="407" t="s">
        <v>135</v>
      </c>
      <c r="K1" s="406" t="s">
        <v>136</v>
      </c>
      <c r="L1" s="406" t="s">
        <v>137</v>
      </c>
      <c r="M1" s="406" t="s">
        <v>138</v>
      </c>
      <c r="N1" s="406" t="s">
        <v>72</v>
      </c>
      <c r="O1" s="407" t="s">
        <v>139</v>
      </c>
      <c r="P1" s="407" t="s">
        <v>70</v>
      </c>
      <c r="Q1" s="407" t="s">
        <v>140</v>
      </c>
      <c r="R1" s="407" t="s">
        <v>141</v>
      </c>
      <c r="S1" s="406" t="s">
        <v>142</v>
      </c>
      <c r="T1" s="406" t="s">
        <v>143</v>
      </c>
      <c r="U1" s="235" t="s">
        <v>144</v>
      </c>
      <c r="V1" s="235" t="s">
        <v>145</v>
      </c>
      <c r="W1" s="236" t="s">
        <v>146</v>
      </c>
      <c r="X1" s="236" t="s">
        <v>147</v>
      </c>
      <c r="Y1" s="408" t="s">
        <v>330</v>
      </c>
      <c r="Z1" s="408" t="s">
        <v>331</v>
      </c>
      <c r="AA1" s="408" t="s">
        <v>332</v>
      </c>
      <c r="AB1" s="408" t="s">
        <v>333</v>
      </c>
      <c r="AC1" s="409" t="s">
        <v>334</v>
      </c>
      <c r="AD1" s="409" t="s">
        <v>335</v>
      </c>
      <c r="AE1" s="409" t="s">
        <v>336</v>
      </c>
      <c r="AF1" s="409" t="s">
        <v>337</v>
      </c>
      <c r="AG1" s="407" t="s">
        <v>338</v>
      </c>
      <c r="AH1" s="406" t="s">
        <v>339</v>
      </c>
      <c r="AI1" s="407" t="s">
        <v>340</v>
      </c>
      <c r="AJ1" s="407" t="s">
        <v>341</v>
      </c>
      <c r="AK1" s="407" t="s">
        <v>342</v>
      </c>
      <c r="AL1" s="407" t="s">
        <v>343</v>
      </c>
      <c r="AM1" s="407" t="s">
        <v>344</v>
      </c>
      <c r="AN1" s="407" t="s">
        <v>345</v>
      </c>
      <c r="AO1" s="256" t="s">
        <v>503</v>
      </c>
      <c r="AP1" s="256" t="s">
        <v>504</v>
      </c>
      <c r="AQ1" s="408" t="s">
        <v>346</v>
      </c>
      <c r="AR1" s="408" t="s">
        <v>347</v>
      </c>
      <c r="AS1" s="408" t="s">
        <v>348</v>
      </c>
      <c r="AT1" s="408" t="s">
        <v>349</v>
      </c>
      <c r="AU1" s="408" t="s">
        <v>350</v>
      </c>
      <c r="AV1" s="408" t="s">
        <v>351</v>
      </c>
      <c r="AW1" s="408" t="s">
        <v>494</v>
      </c>
      <c r="AX1" s="408" t="s">
        <v>72</v>
      </c>
      <c r="AY1" s="410" t="s">
        <v>352</v>
      </c>
      <c r="AZ1" s="461" t="s">
        <v>353</v>
      </c>
      <c r="BA1" s="410" t="s">
        <v>354</v>
      </c>
      <c r="BB1" s="408" t="s">
        <v>355</v>
      </c>
      <c r="BC1" s="408" t="s">
        <v>356</v>
      </c>
      <c r="BD1" s="411" t="s">
        <v>357</v>
      </c>
      <c r="BE1" s="409" t="s">
        <v>346</v>
      </c>
      <c r="BF1" s="409" t="s">
        <v>347</v>
      </c>
      <c r="BG1" s="409" t="s">
        <v>348</v>
      </c>
      <c r="BH1" s="409" t="s">
        <v>349</v>
      </c>
      <c r="BI1" s="409" t="s">
        <v>350</v>
      </c>
      <c r="BJ1" s="409" t="s">
        <v>351</v>
      </c>
      <c r="BK1" s="412" t="s">
        <v>352</v>
      </c>
      <c r="BL1" s="409" t="s">
        <v>353</v>
      </c>
      <c r="BM1" s="409" t="s">
        <v>354</v>
      </c>
      <c r="BN1" s="412" t="s">
        <v>355</v>
      </c>
      <c r="BO1" s="409" t="s">
        <v>356</v>
      </c>
      <c r="BP1" s="404" t="s">
        <v>148</v>
      </c>
      <c r="BQ1" s="404" t="s">
        <v>163</v>
      </c>
      <c r="BR1" s="404" t="s">
        <v>149</v>
      </c>
      <c r="BS1" s="404" t="s">
        <v>150</v>
      </c>
      <c r="BT1" s="404"/>
      <c r="BU1" s="404"/>
      <c r="BV1" s="404" t="s">
        <v>151</v>
      </c>
      <c r="BW1" s="404" t="s">
        <v>552</v>
      </c>
      <c r="BX1" s="404" t="s">
        <v>553</v>
      </c>
      <c r="BY1" s="404"/>
      <c r="BZ1" s="404" t="s">
        <v>152</v>
      </c>
      <c r="CA1" s="405" t="s">
        <v>153</v>
      </c>
      <c r="CB1" s="413" t="s">
        <v>154</v>
      </c>
      <c r="CC1" s="413" t="s">
        <v>155</v>
      </c>
      <c r="CD1" s="413" t="s">
        <v>270</v>
      </c>
      <c r="CE1" s="413" t="s">
        <v>271</v>
      </c>
      <c r="CF1" s="413" t="s">
        <v>156</v>
      </c>
      <c r="CG1" s="413" t="s">
        <v>157</v>
      </c>
      <c r="CH1" s="413" t="s">
        <v>158</v>
      </c>
      <c r="CI1" s="414"/>
      <c r="CJ1" s="413" t="s">
        <v>159</v>
      </c>
      <c r="CK1" s="413" t="s">
        <v>160</v>
      </c>
      <c r="CL1" s="413" t="s">
        <v>161</v>
      </c>
      <c r="CM1" s="413" t="s">
        <v>162</v>
      </c>
      <c r="CN1" s="413" t="s">
        <v>275</v>
      </c>
      <c r="CO1" s="413" t="s">
        <v>276</v>
      </c>
      <c r="CP1" s="9"/>
      <c r="CQ1" s="9"/>
      <c r="CR1" s="10"/>
      <c r="CS1" s="237"/>
    </row>
    <row r="2" spans="2:97" x14ac:dyDescent="0.2">
      <c r="B2" t="str">
        <f>IF(競技者データ入力シート!$S$2="","",競技者データ入力シート!$S$2)</f>
        <v/>
      </c>
      <c r="C2" t="str">
        <f>IF(競技者データ入力シート!$D8="","",競技者データ入力シート!$V$2)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ASC(IF(競技者データ入力シート!R8="","",競技者データ入力シート!R8))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t="str">
        <f>IF($O2="","",IF($O2="男",IFERROR(VLOOKUP(競技者データ入力シート!AA8,データ!$B$2:$C$101,2,FALSE),""),IF($O2="女",IFERROR(VLOOKUP(競技者データ入力シート!AA8,データ!$F$2:$G$101,2,FALSE),""))))</f>
        <v/>
      </c>
      <c r="AD2" t="str">
        <f>ASC(IF(競技者データ入力シート!AB8="","",競技者データ入力シート!AB8))</f>
        <v/>
      </c>
      <c r="AG2" s="1"/>
      <c r="AO2" s="1" t="str">
        <f>IF(競技者データ入力シート!$AD8="","",競技者データ入力シート!$AD8)</f>
        <v/>
      </c>
      <c r="AQ2" s="13" t="str">
        <f>IF(競技者データ入力シート!$AD8="","",VLOOKUP(AC2&amp;AO2,$CQ$2:$CR$9,2))</f>
        <v/>
      </c>
      <c r="AR2" s="13" t="str">
        <f>IF(競技者データ入力シート!$AD8="","",B2)</f>
        <v/>
      </c>
      <c r="AS2" s="13" t="str">
        <f>IF(競技者データ入力シート!$AD8="","",C2&amp;AO2)</f>
        <v/>
      </c>
      <c r="AT2" s="13"/>
      <c r="AU2" s="13" t="str">
        <f>IF(競技者データ入力シート!$AD8="","",C2&amp;AO2)</f>
        <v/>
      </c>
      <c r="AV2" s="13" t="str">
        <f>IF(競技者データ入力シート!$AD8="","",C2&amp;AO2)</f>
        <v/>
      </c>
      <c r="AW2" s="13"/>
      <c r="AX2" s="13" t="str">
        <f>IF(競技者データ入力シート!$AD8="","",競技者データ入力シート!$P8)</f>
        <v/>
      </c>
      <c r="AY2" s="1" t="str">
        <f>IF(競技者データ入力シート!AD8="","",COUNTIF($AQ$2:AQ2,AQ2))</f>
        <v/>
      </c>
      <c r="AZ2" s="13" t="str">
        <f>IF($AO2="","",E2)</f>
        <v/>
      </c>
      <c r="BA2" s="13" t="str">
        <f>IF($AO2="","",J2)</f>
        <v/>
      </c>
      <c r="BB2" s="13" t="str">
        <f>IF($AO2="","",AC2)</f>
        <v/>
      </c>
      <c r="BC2" s="13" t="str">
        <f>IF($AO2="","",AD2)</f>
        <v/>
      </c>
      <c r="BE2" s="13"/>
      <c r="BF2" s="13"/>
      <c r="BG2" s="13"/>
      <c r="BH2" s="13"/>
      <c r="BI2" s="13"/>
      <c r="BJ2" s="13"/>
      <c r="BK2" s="13"/>
      <c r="BL2" s="13"/>
      <c r="BM2" s="13"/>
      <c r="BO2" s="13"/>
      <c r="BP2" t="str">
        <f>IF(U2="","",(VLOOKUP($U2,データ!$P$2:$Q$41,2,FALSE)))</f>
        <v/>
      </c>
      <c r="BQ2" t="str">
        <f>IF(Y2="","",VLOOKUP(Y2,データ!$P$2:$Q$41,2,FALSE))</f>
        <v/>
      </c>
      <c r="BV2" t="str">
        <f>ASC(IF(競技者データ入力シート!S2="","",競技者データ入力シート!S2))</f>
        <v/>
      </c>
      <c r="BW2">
        <f>'大会申込一覧表(印刷して提出)'!N11</f>
        <v>0</v>
      </c>
      <c r="BX2">
        <f>'大会申込一覧表(印刷して提出)'!O11</f>
        <v>0</v>
      </c>
      <c r="BZ2" s="1">
        <f>IF('大会申込一覧表(印刷して提出)'!L5="","",(VLOOKUP('大会申込一覧表(印刷して提出)'!L5,データ!$J$2:$K$48,2,FALSE)))</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IF('大会申込一覧表(印刷して提出)'!D10="","",'大会申込一覧表(印刷して提出)'!D10)</f>
        <v/>
      </c>
      <c r="CK2" t="str">
        <f>IF('大会申込一覧表(印刷して提出)'!H10="","",'大会申込一覧表(印刷して提出)'!H10)</f>
        <v/>
      </c>
      <c r="CL2" t="str">
        <f>IF('大会申込一覧表(印刷して提出)'!D11="","",'大会申込一覧表(印刷して提出)'!D11)</f>
        <v/>
      </c>
      <c r="CM2" t="str">
        <f>IF('大会申込一覧表(印刷して提出)'!H11="","",'大会申込一覧表(印刷して提出)'!H11)</f>
        <v/>
      </c>
      <c r="CN2" t="str">
        <f>IF('大会申込一覧表(印刷して提出)'!D12="","",'大会申込一覧表(印刷して提出)'!D12)</f>
        <v/>
      </c>
      <c r="CO2" t="str">
        <f>IF('大会申込一覧表(印刷して提出)'!H12="","",'大会申込一覧表(印刷して提出)'!H12)</f>
        <v/>
      </c>
      <c r="CQ2" t="s">
        <v>495</v>
      </c>
      <c r="CR2" t="e">
        <f>$B$2*100+1</f>
        <v>#VALUE!</v>
      </c>
    </row>
    <row r="3" spans="2:97" x14ac:dyDescent="0.2">
      <c r="B3" t="str">
        <f>IF(競技者データ入力シート!$S$2="","",競技者データ入力シート!$S$2)</f>
        <v/>
      </c>
      <c r="C3" t="str">
        <f>IF(競技者データ入力シート!$D9="","",競技者データ入力シート!$V$2)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t="str">
        <f>IF($O3="","",IF($O3="男",IFERROR(VLOOKUP(競技者データ入力シート!AA9,データ!$B$2:$C$101,2,FALSE),""),IF($O3="女",IFERROR(VLOOKUP(競技者データ入力シート!AA9,データ!$F$2:$G$101,2,FALSE),""))))</f>
        <v/>
      </c>
      <c r="AD3" t="str">
        <f>ASC(IF(競技者データ入力シート!AB9="","",競技者データ入力シート!AB9))</f>
        <v/>
      </c>
      <c r="AG3" s="1"/>
      <c r="AO3" s="1" t="str">
        <f>IF(競技者データ入力シート!$AD9="","",競技者データ入力シート!$AD9)</f>
        <v/>
      </c>
      <c r="AQ3" s="13" t="str">
        <f>IF(競技者データ入力シート!$AD9="","",VLOOKUP(AC3&amp;AO3,$CQ$2:$CR$9,2))</f>
        <v/>
      </c>
      <c r="AR3" s="13" t="str">
        <f>IF(競技者データ入力シート!$AD9="","",B3)</f>
        <v/>
      </c>
      <c r="AS3" s="13" t="str">
        <f>IF(競技者データ入力シート!$AD9="","",C3&amp;AO3)</f>
        <v/>
      </c>
      <c r="AT3" s="13"/>
      <c r="AU3" s="13" t="str">
        <f>IF(競技者データ入力シート!$AD9="","",C3&amp;AO3)</f>
        <v/>
      </c>
      <c r="AV3" s="13" t="str">
        <f>IF(競技者データ入力シート!$AD9="","",C3&amp;AO3)</f>
        <v/>
      </c>
      <c r="AW3" s="13"/>
      <c r="AX3" s="13" t="str">
        <f>IF(競技者データ入力シート!$AD9="","",競技者データ入力シート!$P9)</f>
        <v/>
      </c>
      <c r="AY3" s="1" t="str">
        <f>IF(競技者データ入力シート!AD9="","",COUNTIF($AQ$2:AQ3,AQ3))</f>
        <v/>
      </c>
      <c r="AZ3" s="13" t="str">
        <f t="shared" ref="AZ3:AZ52" si="1">IF($AO3="","",E3)</f>
        <v/>
      </c>
      <c r="BA3" s="13" t="str">
        <f t="shared" ref="BA3:BA52" si="2">IF($AO3="","",J3)</f>
        <v/>
      </c>
      <c r="BB3" s="13" t="str">
        <f t="shared" ref="BB3:BB52" si="3">IF($AO3="","",AC3)</f>
        <v/>
      </c>
      <c r="BC3" s="13" t="str">
        <f t="shared" ref="BC3:BC52" si="4">IF($AO3="","",AD3)</f>
        <v/>
      </c>
      <c r="BE3" s="13"/>
      <c r="BF3" s="13"/>
      <c r="BG3" s="13"/>
      <c r="BH3" s="13"/>
      <c r="BI3" s="13"/>
      <c r="BJ3" s="13"/>
      <c r="BK3" s="13"/>
      <c r="BL3" s="13"/>
      <c r="BM3" s="13"/>
      <c r="BO3" s="13"/>
      <c r="BP3" t="str">
        <f>IF(U3="","",(VLOOKUP($U3,データ!$P$2:$Q$41,2,FALSE)))</f>
        <v/>
      </c>
      <c r="BQ3" t="str">
        <f>IF(Y3="","",VLOOKUP(Y3,データ!$P$2:$Q$41,2,FALSE))</f>
        <v/>
      </c>
      <c r="CQ3" t="s">
        <v>496</v>
      </c>
      <c r="CR3" t="e">
        <f>$B$2*100+2</f>
        <v>#VALUE!</v>
      </c>
    </row>
    <row r="4" spans="2:97" x14ac:dyDescent="0.2">
      <c r="B4" t="str">
        <f>IF(競技者データ入力シート!$S$2="","",競技者データ入力シート!$S$2)</f>
        <v/>
      </c>
      <c r="C4" t="str">
        <f>IF(競技者データ入力シート!$D10="","",競技者データ入力シート!$V$2)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t="str">
        <f>ASC(IF(競技者データ入力シート!AB10="","",競技者データ入力シート!AB10))</f>
        <v/>
      </c>
      <c r="AG4" s="1"/>
      <c r="AO4" s="1" t="str">
        <f>IF(競技者データ入力シート!$AD10="","",競技者データ入力シート!$AD10)</f>
        <v/>
      </c>
      <c r="AQ4" s="13" t="str">
        <f>IF(競技者データ入力シート!$AD10="","",VLOOKUP(AC4&amp;AO4,$CQ$2:$CR$9,2))</f>
        <v/>
      </c>
      <c r="AR4" s="13" t="str">
        <f>IF(競技者データ入力シート!$AD10="","",B4)</f>
        <v/>
      </c>
      <c r="AS4" s="13" t="str">
        <f>IF(競技者データ入力シート!$AD10="","",C4&amp;AO4)</f>
        <v/>
      </c>
      <c r="AT4" s="13"/>
      <c r="AU4" s="13" t="str">
        <f>IF(競技者データ入力シート!$AD10="","",C4&amp;AO4)</f>
        <v/>
      </c>
      <c r="AV4" s="13" t="str">
        <f>IF(競技者データ入力シート!$AD10="","",C4&amp;AO4)</f>
        <v/>
      </c>
      <c r="AW4" s="13"/>
      <c r="AX4" s="13" t="str">
        <f>IF(競技者データ入力シート!$AD10="","",競技者データ入力シート!$P10)</f>
        <v/>
      </c>
      <c r="AY4" s="1" t="str">
        <f>IF(競技者データ入力シート!AD10="","",COUNTIF($AQ$2:AQ4,AQ4))</f>
        <v/>
      </c>
      <c r="AZ4" s="13" t="str">
        <f t="shared" si="1"/>
        <v/>
      </c>
      <c r="BA4" s="13" t="str">
        <f t="shared" si="2"/>
        <v/>
      </c>
      <c r="BB4" s="13" t="str">
        <f t="shared" si="3"/>
        <v/>
      </c>
      <c r="BC4" s="13" t="str">
        <f t="shared" si="4"/>
        <v/>
      </c>
      <c r="BE4" s="13"/>
      <c r="BF4" s="13"/>
      <c r="BG4" s="13"/>
      <c r="BH4" s="13"/>
      <c r="BI4" s="13"/>
      <c r="BJ4" s="13"/>
      <c r="BK4" s="13"/>
      <c r="BL4" s="13"/>
      <c r="BM4" s="13"/>
      <c r="BO4" s="13"/>
      <c r="BP4" t="str">
        <f>IF(U4="","",(VLOOKUP($U4,データ!$P$2:$Q$41,2,FALSE)))</f>
        <v/>
      </c>
      <c r="BQ4" t="str">
        <f>IF(Y4="","",VLOOKUP(Y4,データ!$P$2:$Q$41,2,FALSE))</f>
        <v/>
      </c>
      <c r="CQ4" t="s">
        <v>497</v>
      </c>
      <c r="CR4" t="e">
        <f>$B$2*100+3</f>
        <v>#VALUE!</v>
      </c>
    </row>
    <row r="5" spans="2:97" x14ac:dyDescent="0.2">
      <c r="B5" t="str">
        <f>IF(競技者データ入力シート!$S$2="","",競技者データ入力シート!$S$2)</f>
        <v/>
      </c>
      <c r="C5" t="str">
        <f>IF(競技者データ入力シート!$D11="","",競技者データ入力シート!$V$2)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t="str">
        <f>ASC(IF(競技者データ入力シート!AB11="","",競技者データ入力シート!AB11))</f>
        <v/>
      </c>
      <c r="AG5" s="1"/>
      <c r="AO5" s="1" t="str">
        <f>IF(競技者データ入力シート!$AD11="","",競技者データ入力シート!$AD11)</f>
        <v/>
      </c>
      <c r="AQ5" s="13" t="str">
        <f>IF(競技者データ入力シート!$AD11="","",VLOOKUP(AC5&amp;AO5,$CQ$2:$CR$9,2))</f>
        <v/>
      </c>
      <c r="AR5" s="13" t="str">
        <f>IF(競技者データ入力シート!$AD11="","",B5)</f>
        <v/>
      </c>
      <c r="AS5" s="13" t="str">
        <f>IF(競技者データ入力シート!$AD11="","",C5&amp;AO5)</f>
        <v/>
      </c>
      <c r="AT5" s="13"/>
      <c r="AU5" s="13" t="str">
        <f>IF(競技者データ入力シート!$AD11="","",C5&amp;AO5)</f>
        <v/>
      </c>
      <c r="AV5" s="13" t="str">
        <f>IF(競技者データ入力シート!$AD11="","",C5&amp;AO5)</f>
        <v/>
      </c>
      <c r="AW5" s="13"/>
      <c r="AX5" s="13" t="str">
        <f>IF(競技者データ入力シート!$AD11="","",競技者データ入力シート!$P11)</f>
        <v/>
      </c>
      <c r="AY5" s="1" t="str">
        <f>IF(競技者データ入力シート!AD11="","",COUNTIF($AQ$2:AQ5,AQ5))</f>
        <v/>
      </c>
      <c r="AZ5" s="13" t="str">
        <f t="shared" si="1"/>
        <v/>
      </c>
      <c r="BA5" s="13" t="str">
        <f t="shared" si="2"/>
        <v/>
      </c>
      <c r="BB5" s="13" t="str">
        <f t="shared" si="3"/>
        <v/>
      </c>
      <c r="BC5" s="13" t="str">
        <f t="shared" si="4"/>
        <v/>
      </c>
      <c r="BE5" s="13"/>
      <c r="BF5" s="13"/>
      <c r="BG5" s="13"/>
      <c r="BH5" s="13"/>
      <c r="BI5" s="13"/>
      <c r="BJ5" s="13"/>
      <c r="BK5" s="13"/>
      <c r="BL5" s="13"/>
      <c r="BM5" s="13"/>
      <c r="BO5" s="13"/>
      <c r="BP5" t="str">
        <f>IF(U5="","",(VLOOKUP($U5,データ!$P$2:$Q$41,2,FALSE)))</f>
        <v/>
      </c>
      <c r="BQ5" t="str">
        <f>IF(Y5="","",VLOOKUP(Y5,データ!$P$2:$Q$41,2,FALSE))</f>
        <v/>
      </c>
      <c r="CJ5" s="234"/>
      <c r="CQ5" t="s">
        <v>498</v>
      </c>
      <c r="CR5" t="e">
        <f>$B$2*100+4</f>
        <v>#VALUE!</v>
      </c>
    </row>
    <row r="6" spans="2:97" x14ac:dyDescent="0.2">
      <c r="B6" t="str">
        <f>IF(競技者データ入力シート!$S$2="","",競技者データ入力シート!$S$2)</f>
        <v/>
      </c>
      <c r="C6" t="str">
        <f>IF(競技者データ入力シート!$D12="","",競技者データ入力シート!$V$2)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t="str">
        <f>ASC(IF(競技者データ入力シート!AB12="","",競技者データ入力シート!AB12))</f>
        <v/>
      </c>
      <c r="AG6" s="1"/>
      <c r="AO6" s="1" t="str">
        <f>IF(競技者データ入力シート!$AD12="","",競技者データ入力シート!$AD12)</f>
        <v/>
      </c>
      <c r="AQ6" s="13" t="str">
        <f>IF(競技者データ入力シート!$AD12="","",VLOOKUP(AC6&amp;AO6,$CQ$2:$CR$9,2))</f>
        <v/>
      </c>
      <c r="AR6" s="13" t="str">
        <f>IF(競技者データ入力シート!$AD12="","",B6)</f>
        <v/>
      </c>
      <c r="AS6" s="13" t="str">
        <f>IF(競技者データ入力シート!$AD12="","",C6&amp;AO6)</f>
        <v/>
      </c>
      <c r="AT6" s="13"/>
      <c r="AU6" s="13" t="str">
        <f>IF(競技者データ入力シート!$AD12="","",C6&amp;AO6)</f>
        <v/>
      </c>
      <c r="AV6" s="13" t="str">
        <f>IF(競技者データ入力シート!$AD12="","",C6&amp;AO6)</f>
        <v/>
      </c>
      <c r="AW6" s="13"/>
      <c r="AX6" s="13" t="str">
        <f>IF(競技者データ入力シート!$AD12="","",競技者データ入力シート!$P12)</f>
        <v/>
      </c>
      <c r="AY6" s="1" t="str">
        <f>IF(競技者データ入力シート!AD12="","",COUNTIF($AQ$2:AQ6,AQ6))</f>
        <v/>
      </c>
      <c r="AZ6" s="13" t="str">
        <f t="shared" si="1"/>
        <v/>
      </c>
      <c r="BA6" s="13" t="str">
        <f t="shared" si="2"/>
        <v/>
      </c>
      <c r="BB6" s="13" t="str">
        <f t="shared" si="3"/>
        <v/>
      </c>
      <c r="BC6" s="13" t="str">
        <f t="shared" si="4"/>
        <v/>
      </c>
      <c r="BE6" s="13"/>
      <c r="BF6" s="13"/>
      <c r="BG6" s="13"/>
      <c r="BH6" s="13"/>
      <c r="BI6" s="13"/>
      <c r="BJ6" s="13"/>
      <c r="BK6" s="13"/>
      <c r="BL6" s="13"/>
      <c r="BM6" s="13"/>
      <c r="BO6" s="13"/>
      <c r="BP6" t="str">
        <f>IF(U6="","",(VLOOKUP($U6,データ!$P$2:$Q$41,2,FALSE)))</f>
        <v/>
      </c>
      <c r="BQ6" t="str">
        <f>IF(Y6="","",VLOOKUP(Y6,データ!$P$2:$Q$41,2,FALSE))</f>
        <v/>
      </c>
      <c r="CJ6" s="234"/>
      <c r="CQ6" t="s">
        <v>499</v>
      </c>
      <c r="CR6" t="e">
        <f>$B$2*100+5</f>
        <v>#VALUE!</v>
      </c>
    </row>
    <row r="7" spans="2:97" x14ac:dyDescent="0.2">
      <c r="B7" t="str">
        <f>IF(競技者データ入力シート!$S$2="","",競技者データ入力シート!$S$2)</f>
        <v/>
      </c>
      <c r="C7" t="str">
        <f>IF(競技者データ入力シート!$D13="","",競技者データ入力シート!$V$2)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t="str">
        <f>ASC(IF(競技者データ入力シート!AB13="","",競技者データ入力シート!AB13))</f>
        <v/>
      </c>
      <c r="AG7" s="1"/>
      <c r="AO7" s="1" t="str">
        <f>IF(競技者データ入力シート!$AD13="","",競技者データ入力シート!$AD13)</f>
        <v/>
      </c>
      <c r="AQ7" s="13" t="str">
        <f>IF(競技者データ入力シート!$AD13="","",VLOOKUP(AC7&amp;AO7,$CQ$2:$CR$9,2))</f>
        <v/>
      </c>
      <c r="AR7" s="13" t="str">
        <f>IF(競技者データ入力シート!$AD13="","",B7)</f>
        <v/>
      </c>
      <c r="AS7" s="13" t="str">
        <f>IF(競技者データ入力シート!$AD13="","",C7&amp;AO7)</f>
        <v/>
      </c>
      <c r="AT7" s="13"/>
      <c r="AU7" s="13" t="str">
        <f>IF(競技者データ入力シート!$AD13="","",C7&amp;AO7)</f>
        <v/>
      </c>
      <c r="AV7" s="13" t="str">
        <f>IF(競技者データ入力シート!$AD13="","",C7&amp;AO7)</f>
        <v/>
      </c>
      <c r="AW7" s="13"/>
      <c r="AX7" s="13" t="str">
        <f>IF(競技者データ入力シート!$AD13="","",競技者データ入力シート!$P13)</f>
        <v/>
      </c>
      <c r="AY7" s="1" t="str">
        <f>IF(競技者データ入力シート!AD13="","",COUNTIF($AQ$2:AQ7,AQ7))</f>
        <v/>
      </c>
      <c r="AZ7" s="13" t="str">
        <f t="shared" si="1"/>
        <v/>
      </c>
      <c r="BA7" s="13" t="str">
        <f t="shared" si="2"/>
        <v/>
      </c>
      <c r="BB7" s="13" t="str">
        <f t="shared" si="3"/>
        <v/>
      </c>
      <c r="BC7" s="13" t="str">
        <f t="shared" si="4"/>
        <v/>
      </c>
      <c r="BE7" s="13"/>
      <c r="BF7" s="13"/>
      <c r="BG7" s="13"/>
      <c r="BH7" s="13"/>
      <c r="BI7" s="13"/>
      <c r="BJ7" s="13"/>
      <c r="BK7" s="13"/>
      <c r="BL7" s="13"/>
      <c r="BM7" s="13"/>
      <c r="BO7" s="13"/>
      <c r="BP7" t="str">
        <f>IF(U7="","",(VLOOKUP($U7,データ!$P$2:$Q$41,2,FALSE)))</f>
        <v/>
      </c>
      <c r="BQ7" t="str">
        <f>IF(Y7="","",VLOOKUP(Y7,データ!$P$2:$Q$41,2,FALSE))</f>
        <v/>
      </c>
      <c r="CJ7" s="234"/>
      <c r="CQ7" t="s">
        <v>500</v>
      </c>
      <c r="CR7" t="e">
        <f>$B$2*100+6</f>
        <v>#VALUE!</v>
      </c>
    </row>
    <row r="8" spans="2:97" x14ac:dyDescent="0.2">
      <c r="B8" t="str">
        <f>IF(競技者データ入力シート!$S$2="","",競技者データ入力シート!$S$2)</f>
        <v/>
      </c>
      <c r="C8" t="str">
        <f>IF(競技者データ入力シート!$D14="","",競技者データ入力シート!$V$2)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t="str">
        <f>ASC(IF(競技者データ入力シート!AB14="","",競技者データ入力シート!AB14))</f>
        <v/>
      </c>
      <c r="AG8" s="1"/>
      <c r="AO8" s="1" t="str">
        <f>IF(競技者データ入力シート!$AD14="","",競技者データ入力シート!$AD14)</f>
        <v/>
      </c>
      <c r="AQ8" s="13" t="str">
        <f>IF(競技者データ入力シート!$AD14="","",VLOOKUP(AC8&amp;AO8,$CQ$2:$CR$9,2))</f>
        <v/>
      </c>
      <c r="AR8" s="13" t="str">
        <f>IF(競技者データ入力シート!$AD14="","",B8)</f>
        <v/>
      </c>
      <c r="AS8" s="13" t="str">
        <f>IF(競技者データ入力シート!$AD14="","",C8&amp;AO8)</f>
        <v/>
      </c>
      <c r="AT8" s="13"/>
      <c r="AU8" s="13" t="str">
        <f>IF(競技者データ入力シート!$AD14="","",C8&amp;AO8)</f>
        <v/>
      </c>
      <c r="AV8" s="13" t="str">
        <f>IF(競技者データ入力シート!$AD14="","",C8&amp;AO8)</f>
        <v/>
      </c>
      <c r="AW8" s="13"/>
      <c r="AX8" s="13" t="str">
        <f>IF(競技者データ入力シート!$AD14="","",競技者データ入力シート!$P14)</f>
        <v/>
      </c>
      <c r="AY8" s="1" t="str">
        <f>IF(競技者データ入力シート!AD14="","",COUNTIF($AQ$2:AQ8,AQ8))</f>
        <v/>
      </c>
      <c r="AZ8" s="13" t="str">
        <f t="shared" si="1"/>
        <v/>
      </c>
      <c r="BA8" s="13" t="str">
        <f t="shared" si="2"/>
        <v/>
      </c>
      <c r="BB8" s="13" t="str">
        <f t="shared" si="3"/>
        <v/>
      </c>
      <c r="BC8" s="13" t="str">
        <f t="shared" si="4"/>
        <v/>
      </c>
      <c r="BE8" s="13"/>
      <c r="BF8" s="13"/>
      <c r="BG8" s="13"/>
      <c r="BH8" s="13"/>
      <c r="BI8" s="13"/>
      <c r="BJ8" s="13"/>
      <c r="BK8" s="13"/>
      <c r="BL8" s="13"/>
      <c r="BM8" s="13"/>
      <c r="BO8" s="13"/>
      <c r="BP8" t="str">
        <f>IF(U8="","",(VLOOKUP($U8,データ!$P$2:$Q$41,2,FALSE)))</f>
        <v/>
      </c>
      <c r="BQ8" t="str">
        <f>IF(Y8="","",VLOOKUP(Y8,データ!$P$2:$Q$41,2,FALSE))</f>
        <v/>
      </c>
      <c r="CJ8" s="234"/>
      <c r="CQ8" t="s">
        <v>501</v>
      </c>
      <c r="CR8" t="e">
        <f>$B$2*100+7</f>
        <v>#VALUE!</v>
      </c>
    </row>
    <row r="9" spans="2:97" x14ac:dyDescent="0.2">
      <c r="B9" t="str">
        <f>IF(競技者データ入力シート!$S$2="","",競技者データ入力シート!$S$2)</f>
        <v/>
      </c>
      <c r="C9" t="str">
        <f>IF(競技者データ入力シート!$D15="","",競技者データ入力シート!$V$2)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34"/>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t="str">
        <f>ASC(IF(競技者データ入力シート!AB15="","",競技者データ入力シート!AB15))</f>
        <v/>
      </c>
      <c r="AG9" s="1"/>
      <c r="AO9" s="1" t="str">
        <f>IF(競技者データ入力シート!$AD15="","",競技者データ入力シート!$AD15)</f>
        <v/>
      </c>
      <c r="AQ9" s="13" t="str">
        <f>IF(競技者データ入力シート!$AD15="","",VLOOKUP(AC9&amp;AO9,$CQ$2:$CR$9,2))</f>
        <v/>
      </c>
      <c r="AR9" s="13" t="str">
        <f>IF(競技者データ入力シート!$AD15="","",B9)</f>
        <v/>
      </c>
      <c r="AS9" s="13" t="str">
        <f>IF(競技者データ入力シート!$AD15="","",C9&amp;AO9)</f>
        <v/>
      </c>
      <c r="AT9" s="13"/>
      <c r="AU9" s="13" t="str">
        <f>IF(競技者データ入力シート!$AD15="","",C9&amp;AO9)</f>
        <v/>
      </c>
      <c r="AV9" s="13" t="str">
        <f>IF(競技者データ入力シート!$AD15="","",C9&amp;AO9)</f>
        <v/>
      </c>
      <c r="AW9" s="13"/>
      <c r="AX9" s="13" t="str">
        <f>IF(競技者データ入力シート!$AD15="","",競技者データ入力シート!$P15)</f>
        <v/>
      </c>
      <c r="AY9" s="1" t="str">
        <f>IF(競技者データ入力シート!AD15="","",COUNTIF($AQ$2:AQ9,AQ9))</f>
        <v/>
      </c>
      <c r="AZ9" s="13" t="str">
        <f t="shared" si="1"/>
        <v/>
      </c>
      <c r="BA9" s="13" t="str">
        <f t="shared" si="2"/>
        <v/>
      </c>
      <c r="BB9" s="13" t="str">
        <f t="shared" si="3"/>
        <v/>
      </c>
      <c r="BC9" s="13" t="str">
        <f t="shared" si="4"/>
        <v/>
      </c>
      <c r="BE9" s="13"/>
      <c r="BF9" s="13"/>
      <c r="BG9" s="13"/>
      <c r="BH9" s="13"/>
      <c r="BI9" s="13"/>
      <c r="BJ9" s="13"/>
      <c r="BK9" s="13"/>
      <c r="BL9" s="13"/>
      <c r="BM9" s="13"/>
      <c r="BO9" s="13"/>
      <c r="BP9" t="str">
        <f>IF(U9="","",(VLOOKUP($U9,データ!$P$2:$Q$41,2,FALSE)))</f>
        <v/>
      </c>
      <c r="BQ9" t="str">
        <f>IF(Y9="","",VLOOKUP(Y9,データ!$P$2:$Q$41,2,FALSE))</f>
        <v/>
      </c>
      <c r="CJ9" s="234"/>
      <c r="CQ9" t="s">
        <v>502</v>
      </c>
      <c r="CR9" t="e">
        <f>$B$2*100+8</f>
        <v>#VALUE!</v>
      </c>
    </row>
    <row r="10" spans="2:97" x14ac:dyDescent="0.2">
      <c r="B10" t="str">
        <f>IF(競技者データ入力シート!$S$2="","",競技者データ入力シート!$S$2)</f>
        <v/>
      </c>
      <c r="C10" t="str">
        <f>IF(競技者データ入力シート!$D16="","",競技者データ入力シート!$V$2)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t="str">
        <f>ASC(IF(競技者データ入力シート!AB16="","",競技者データ入力シート!AB16))</f>
        <v/>
      </c>
      <c r="AG10" s="1"/>
      <c r="AO10" s="1" t="str">
        <f>IF(競技者データ入力シート!$AD16="","",競技者データ入力シート!$AD16)</f>
        <v/>
      </c>
      <c r="AQ10" s="13" t="str">
        <f>IF(競技者データ入力シート!$AD16="","",VLOOKUP(AC10&amp;AO10,$CQ$2:$CR$9,2))</f>
        <v/>
      </c>
      <c r="AR10" s="13" t="str">
        <f>IF(競技者データ入力シート!$AD16="","",B10)</f>
        <v/>
      </c>
      <c r="AS10" s="13" t="str">
        <f>IF(競技者データ入力シート!$AD16="","",C10&amp;AO10)</f>
        <v/>
      </c>
      <c r="AT10" s="13"/>
      <c r="AU10" s="13" t="str">
        <f>IF(競技者データ入力シート!$AD16="","",C10&amp;AO10)</f>
        <v/>
      </c>
      <c r="AV10" s="13" t="str">
        <f>IF(競技者データ入力シート!$AD16="","",C10&amp;AO10)</f>
        <v/>
      </c>
      <c r="AW10" s="13"/>
      <c r="AX10" s="13" t="str">
        <f>IF(競技者データ入力シート!$AD16="","",競技者データ入力シート!$P16)</f>
        <v/>
      </c>
      <c r="AY10" s="1" t="str">
        <f>IF(競技者データ入力シート!AD16="","",COUNTIF($AQ$2:AQ10,AQ10))</f>
        <v/>
      </c>
      <c r="AZ10" s="13" t="str">
        <f t="shared" si="1"/>
        <v/>
      </c>
      <c r="BA10" s="13" t="str">
        <f t="shared" si="2"/>
        <v/>
      </c>
      <c r="BB10" s="13" t="str">
        <f t="shared" si="3"/>
        <v/>
      </c>
      <c r="BC10" s="13" t="str">
        <f t="shared" si="4"/>
        <v/>
      </c>
      <c r="BE10" s="13"/>
      <c r="BF10" s="13"/>
      <c r="BG10" s="13"/>
      <c r="BH10" s="13"/>
      <c r="BI10" s="13"/>
      <c r="BJ10" s="13"/>
      <c r="BK10" s="13"/>
      <c r="BL10" s="13"/>
      <c r="BM10" s="13"/>
      <c r="BO10" s="13"/>
      <c r="BP10" t="str">
        <f>IF(U10="","",(VLOOKUP($U10,データ!$P$2:$Q$41,2,FALSE)))</f>
        <v/>
      </c>
      <c r="BQ10" t="str">
        <f>IF(Y10="","",VLOOKUP(Y10,データ!$P$2:$Q$41,2,FALSE))</f>
        <v/>
      </c>
      <c r="CJ10" s="234"/>
    </row>
    <row r="11" spans="2:97" x14ac:dyDescent="0.2">
      <c r="B11" t="str">
        <f>IF(競技者データ入力シート!$S$2="","",競技者データ入力シート!$S$2)</f>
        <v/>
      </c>
      <c r="C11" t="str">
        <f>IF(競技者データ入力シート!$D17="","",競技者データ入力シート!$V$2)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t="str">
        <f>ASC(IF(競技者データ入力シート!AB17="","",競技者データ入力シート!AB17))</f>
        <v/>
      </c>
      <c r="AG11" s="1"/>
      <c r="AO11" s="1" t="str">
        <f>IF(競技者データ入力シート!$AD17="","",競技者データ入力シート!$AD17)</f>
        <v/>
      </c>
      <c r="AQ11" s="13" t="str">
        <f>IF(競技者データ入力シート!$AD17="","",VLOOKUP(AC11&amp;AO11,$CQ$2:$CR$9,2))</f>
        <v/>
      </c>
      <c r="AR11" s="13" t="str">
        <f>IF(競技者データ入力シート!$AD17="","",B11)</f>
        <v/>
      </c>
      <c r="AS11" s="13" t="str">
        <f>IF(競技者データ入力シート!$AD17="","",C11&amp;AO11)</f>
        <v/>
      </c>
      <c r="AT11" s="13"/>
      <c r="AU11" s="13" t="str">
        <f>IF(競技者データ入力シート!$AD17="","",C11&amp;AO11)</f>
        <v/>
      </c>
      <c r="AV11" s="13" t="str">
        <f>IF(競技者データ入力シート!$AD17="","",C11&amp;AO11)</f>
        <v/>
      </c>
      <c r="AW11" s="13"/>
      <c r="AX11" s="13" t="str">
        <f>IF(競技者データ入力シート!$AD17="","",競技者データ入力シート!$P17)</f>
        <v/>
      </c>
      <c r="AY11" s="1" t="str">
        <f>IF(競技者データ入力シート!AD17="","",COUNTIF($AQ$2:AQ11,AQ11))</f>
        <v/>
      </c>
      <c r="AZ11" s="13" t="str">
        <f t="shared" si="1"/>
        <v/>
      </c>
      <c r="BA11" s="13" t="str">
        <f t="shared" si="2"/>
        <v/>
      </c>
      <c r="BB11" s="13" t="str">
        <f t="shared" si="3"/>
        <v/>
      </c>
      <c r="BC11" s="13" t="str">
        <f t="shared" si="4"/>
        <v/>
      </c>
      <c r="BE11" s="13"/>
      <c r="BF11" s="13"/>
      <c r="BG11" s="13"/>
      <c r="BH11" s="13"/>
      <c r="BI11" s="13"/>
      <c r="BJ11" s="13"/>
      <c r="BK11" s="13"/>
      <c r="BL11" s="13"/>
      <c r="BM11" s="13"/>
      <c r="BO11" s="13"/>
      <c r="BP11" t="str">
        <f>IF(U11="","",(VLOOKUP($U11,データ!$P$2:$Q$41,2,FALSE)))</f>
        <v/>
      </c>
      <c r="BQ11" t="str">
        <f>IF(Y11="","",VLOOKUP(Y11,データ!$P$2:$Q$41,2,FALSE))</f>
        <v/>
      </c>
      <c r="CJ11" s="234"/>
    </row>
    <row r="12" spans="2:97" x14ac:dyDescent="0.2">
      <c r="B12" t="str">
        <f>IF(競技者データ入力シート!$S$2="","",競技者データ入力シート!$S$2)</f>
        <v/>
      </c>
      <c r="C12" t="str">
        <f>IF(競技者データ入力シート!$D18="","",競技者データ入力シート!$V$2)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t="str">
        <f>ASC(IF(競技者データ入力シート!AB18="","",競技者データ入力シート!AB18))</f>
        <v/>
      </c>
      <c r="AG12" s="1"/>
      <c r="AO12" s="1" t="str">
        <f>IF(競技者データ入力シート!$AD18="","",競技者データ入力シート!$AD18)</f>
        <v/>
      </c>
      <c r="AQ12" s="13" t="str">
        <f>IF(競技者データ入力シート!$AD18="","",VLOOKUP(AC12&amp;AO12,$CQ$2:$CR$9,2))</f>
        <v/>
      </c>
      <c r="AR12" s="13" t="str">
        <f>IF(競技者データ入力シート!$AD18="","",B12)</f>
        <v/>
      </c>
      <c r="AS12" s="13" t="str">
        <f>IF(競技者データ入力シート!$AD18="","",C12&amp;AO12)</f>
        <v/>
      </c>
      <c r="AT12" s="13"/>
      <c r="AU12" s="13" t="str">
        <f>IF(競技者データ入力シート!$AD18="","",C12&amp;AO12)</f>
        <v/>
      </c>
      <c r="AV12" s="13" t="str">
        <f>IF(競技者データ入力シート!$AD18="","",C12&amp;AO12)</f>
        <v/>
      </c>
      <c r="AW12" s="13"/>
      <c r="AX12" s="13" t="str">
        <f>IF(競技者データ入力シート!$AD18="","",競技者データ入力シート!$P18)</f>
        <v/>
      </c>
      <c r="AY12" s="1" t="str">
        <f>IF(競技者データ入力シート!AD18="","",COUNTIF($AQ$2:AQ12,AQ12))</f>
        <v/>
      </c>
      <c r="AZ12" s="13" t="str">
        <f t="shared" si="1"/>
        <v/>
      </c>
      <c r="BA12" s="13" t="str">
        <f t="shared" si="2"/>
        <v/>
      </c>
      <c r="BB12" s="13" t="str">
        <f t="shared" si="3"/>
        <v/>
      </c>
      <c r="BC12" s="13" t="str">
        <f t="shared" si="4"/>
        <v/>
      </c>
      <c r="BE12" s="13"/>
      <c r="BF12" s="13"/>
      <c r="BG12" s="13"/>
      <c r="BH12" s="13"/>
      <c r="BI12" s="13"/>
      <c r="BJ12" s="13"/>
      <c r="BK12" s="13"/>
      <c r="BL12" s="13"/>
      <c r="BM12" s="13"/>
      <c r="BO12" s="13"/>
      <c r="BP12" t="str">
        <f>IF(U12="","",(VLOOKUP($U12,データ!$P$2:$Q$41,2,FALSE)))</f>
        <v/>
      </c>
      <c r="BQ12" t="str">
        <f>IF(Y12="","",VLOOKUP(Y12,データ!$P$2:$Q$41,2,FALSE))</f>
        <v/>
      </c>
      <c r="CJ12" s="234"/>
    </row>
    <row r="13" spans="2:97" x14ac:dyDescent="0.2">
      <c r="B13" t="str">
        <f>IF(競技者データ入力シート!$S$2="","",競技者データ入力シート!$S$2)</f>
        <v/>
      </c>
      <c r="C13" t="str">
        <f>IF(競技者データ入力シート!$D19="","",競技者データ入力シート!$V$2)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t="str">
        <f>ASC(IF(競技者データ入力シート!AB19="","",競技者データ入力シート!AB19))</f>
        <v/>
      </c>
      <c r="AG13" s="1"/>
      <c r="AO13" s="1" t="str">
        <f>IF(競技者データ入力シート!$AD19="","",競技者データ入力シート!$AD19)</f>
        <v/>
      </c>
      <c r="AQ13" s="13" t="str">
        <f>IF(競技者データ入力シート!$AD19="","",VLOOKUP(AC13&amp;AO13,$CQ$2:$CR$9,2))</f>
        <v/>
      </c>
      <c r="AR13" s="13" t="str">
        <f>IF(競技者データ入力シート!$AD19="","",B13)</f>
        <v/>
      </c>
      <c r="AS13" s="13" t="str">
        <f>IF(競技者データ入力シート!$AD19="","",C13&amp;AO13)</f>
        <v/>
      </c>
      <c r="AT13" s="13"/>
      <c r="AU13" s="13" t="str">
        <f>IF(競技者データ入力シート!$AD19="","",C13&amp;AO13)</f>
        <v/>
      </c>
      <c r="AV13" s="13" t="str">
        <f>IF(競技者データ入力シート!$AD19="","",C13&amp;AO13)</f>
        <v/>
      </c>
      <c r="AW13" s="13"/>
      <c r="AX13" s="13" t="str">
        <f>IF(競技者データ入力シート!$AD19="","",競技者データ入力シート!$P19)</f>
        <v/>
      </c>
      <c r="AY13" s="1" t="str">
        <f>IF(競技者データ入力シート!AD19="","",COUNTIF($AQ$2:AQ13,AQ13))</f>
        <v/>
      </c>
      <c r="AZ13" s="13" t="str">
        <f t="shared" si="1"/>
        <v/>
      </c>
      <c r="BA13" s="13" t="str">
        <f t="shared" si="2"/>
        <v/>
      </c>
      <c r="BB13" s="13" t="str">
        <f t="shared" si="3"/>
        <v/>
      </c>
      <c r="BC13" s="13" t="str">
        <f t="shared" si="4"/>
        <v/>
      </c>
      <c r="BE13" s="13"/>
      <c r="BF13" s="13"/>
      <c r="BG13" s="13"/>
      <c r="BH13" s="13"/>
      <c r="BI13" s="13"/>
      <c r="BJ13" s="13"/>
      <c r="BK13" s="13"/>
      <c r="BL13" s="13"/>
      <c r="BM13" s="13"/>
      <c r="BO13" s="13"/>
      <c r="BP13" t="str">
        <f>IF(U13="","",(VLOOKUP($U13,データ!$P$2:$Q$41,2,FALSE)))</f>
        <v/>
      </c>
      <c r="BQ13" t="str">
        <f>IF(Y13="","",VLOOKUP(Y13,データ!$P$2:$Q$41,2,FALSE))</f>
        <v/>
      </c>
    </row>
    <row r="14" spans="2:97" x14ac:dyDescent="0.2">
      <c r="B14" t="str">
        <f>IF(競技者データ入力シート!$S$2="","",競技者データ入力シート!$S$2)</f>
        <v/>
      </c>
      <c r="C14" t="str">
        <f>IF(競技者データ入力シート!$D20="","",競技者データ入力シート!$V$2)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t="str">
        <f>ASC(IF(競技者データ入力シート!AB20="","",競技者データ入力シート!AB20))</f>
        <v/>
      </c>
      <c r="AG14" s="1"/>
      <c r="AO14" s="1" t="str">
        <f>IF(競技者データ入力シート!$AD20="","",競技者データ入力シート!$AD20)</f>
        <v/>
      </c>
      <c r="AQ14" s="13" t="str">
        <f>IF(競技者データ入力シート!$AD20="","",VLOOKUP(AC14&amp;AO14,$CQ$2:$CR$9,2))</f>
        <v/>
      </c>
      <c r="AR14" s="13" t="str">
        <f>IF(競技者データ入力シート!$AD20="","",B14)</f>
        <v/>
      </c>
      <c r="AS14" s="13" t="str">
        <f>IF(競技者データ入力シート!$AD20="","",C14&amp;AO14)</f>
        <v/>
      </c>
      <c r="AT14" s="13"/>
      <c r="AU14" s="13" t="str">
        <f>IF(競技者データ入力シート!$AD20="","",C14&amp;AO14)</f>
        <v/>
      </c>
      <c r="AV14" s="13" t="str">
        <f>IF(競技者データ入力シート!$AD20="","",C14&amp;AO14)</f>
        <v/>
      </c>
      <c r="AW14" s="13"/>
      <c r="AX14" s="13" t="str">
        <f>IF(競技者データ入力シート!$AD20="","",競技者データ入力シート!$P20)</f>
        <v/>
      </c>
      <c r="AY14" s="1" t="str">
        <f>IF(競技者データ入力シート!AD20="","",COUNTIF($AQ$2:AQ14,AQ14))</f>
        <v/>
      </c>
      <c r="AZ14" s="13" t="str">
        <f t="shared" si="1"/>
        <v/>
      </c>
      <c r="BA14" s="13" t="str">
        <f t="shared" si="2"/>
        <v/>
      </c>
      <c r="BB14" s="13" t="str">
        <f t="shared" si="3"/>
        <v/>
      </c>
      <c r="BC14" s="13" t="str">
        <f t="shared" si="4"/>
        <v/>
      </c>
      <c r="BE14" s="13"/>
      <c r="BF14" s="13"/>
      <c r="BG14" s="13"/>
      <c r="BH14" s="13"/>
      <c r="BI14" s="13"/>
      <c r="BJ14" s="13"/>
      <c r="BK14" s="13"/>
      <c r="BL14" s="13"/>
      <c r="BM14" s="13"/>
      <c r="BO14" s="13"/>
      <c r="BP14" t="str">
        <f>IF(U14="","",(VLOOKUP($U14,データ!$P$2:$Q$41,2,FALSE)))</f>
        <v/>
      </c>
      <c r="BQ14" t="str">
        <f>IF(Y14="","",VLOOKUP(Y14,データ!$P$2:$Q$41,2,FALSE))</f>
        <v/>
      </c>
    </row>
    <row r="15" spans="2:97" x14ac:dyDescent="0.2">
      <c r="B15" t="str">
        <f>IF(競技者データ入力シート!$S$2="","",競技者データ入力シート!$S$2)</f>
        <v/>
      </c>
      <c r="C15" t="str">
        <f>IF(競技者データ入力シート!$D21="","",競技者データ入力シート!$V$2)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t="str">
        <f>ASC(IF(競技者データ入力シート!AB21="","",競技者データ入力シート!AB21))</f>
        <v/>
      </c>
      <c r="AG15" s="1"/>
      <c r="AO15" s="1" t="str">
        <f>IF(競技者データ入力シート!$AD21="","",競技者データ入力シート!$AD21)</f>
        <v/>
      </c>
      <c r="AQ15" s="13" t="str">
        <f>IF(競技者データ入力シート!$AD21="","",VLOOKUP(AC15&amp;AO15,$CQ$2:$CR$9,2))</f>
        <v/>
      </c>
      <c r="AR15" s="13" t="str">
        <f>IF(競技者データ入力シート!$AD21="","",B15)</f>
        <v/>
      </c>
      <c r="AS15" s="13" t="str">
        <f>IF(競技者データ入力シート!$AD21="","",C15&amp;AO15)</f>
        <v/>
      </c>
      <c r="AT15" s="13"/>
      <c r="AU15" s="13" t="str">
        <f>IF(競技者データ入力シート!$AD21="","",C15&amp;AO15)</f>
        <v/>
      </c>
      <c r="AV15" s="13" t="str">
        <f>IF(競技者データ入力シート!$AD21="","",C15&amp;AO15)</f>
        <v/>
      </c>
      <c r="AW15" s="13"/>
      <c r="AX15" s="13" t="str">
        <f>IF(競技者データ入力シート!$AD21="","",競技者データ入力シート!$P21)</f>
        <v/>
      </c>
      <c r="AY15" s="1" t="str">
        <f>IF(競技者データ入力シート!AD21="","",COUNTIF($AQ$2:AQ15,AQ15))</f>
        <v/>
      </c>
      <c r="AZ15" s="13" t="str">
        <f t="shared" si="1"/>
        <v/>
      </c>
      <c r="BA15" s="13" t="str">
        <f t="shared" si="2"/>
        <v/>
      </c>
      <c r="BB15" s="13" t="str">
        <f t="shared" si="3"/>
        <v/>
      </c>
      <c r="BC15" s="13" t="str">
        <f t="shared" si="4"/>
        <v/>
      </c>
      <c r="BE15" s="13"/>
      <c r="BF15" s="13"/>
      <c r="BG15" s="13"/>
      <c r="BH15" s="13"/>
      <c r="BI15" s="13"/>
      <c r="BJ15" s="13"/>
      <c r="BK15" s="13"/>
      <c r="BL15" s="13"/>
      <c r="BM15" s="13"/>
      <c r="BO15" s="13"/>
      <c r="BP15" t="str">
        <f>IF(U15="","",(VLOOKUP($U15,データ!$P$2:$Q$41,2,FALSE)))</f>
        <v/>
      </c>
      <c r="BQ15" t="str">
        <f>IF(Y15="","",VLOOKUP(Y15,データ!$P$2:$Q$41,2,FALSE))</f>
        <v/>
      </c>
    </row>
    <row r="16" spans="2:97" x14ac:dyDescent="0.2">
      <c r="B16" t="str">
        <f>IF(競技者データ入力シート!$S$2="","",競技者データ入力シート!$S$2)</f>
        <v/>
      </c>
      <c r="C16" t="str">
        <f>IF(競技者データ入力シート!$D22="","",競技者データ入力シート!$V$2)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t="str">
        <f>ASC(IF(競技者データ入力シート!AB22="","",競技者データ入力シート!AB22))</f>
        <v/>
      </c>
      <c r="AG16" s="1"/>
      <c r="AO16" s="1" t="str">
        <f>IF(競技者データ入力シート!$AD22="","",競技者データ入力シート!$AD22)</f>
        <v/>
      </c>
      <c r="AQ16" s="13" t="str">
        <f>IF(競技者データ入力シート!$AD22="","",VLOOKUP(AC16&amp;AO16,$CQ$2:$CR$9,2))</f>
        <v/>
      </c>
      <c r="AR16" s="13" t="str">
        <f>IF(競技者データ入力シート!$AD22="","",B16)</f>
        <v/>
      </c>
      <c r="AS16" s="13" t="str">
        <f>IF(競技者データ入力シート!$AD22="","",C16&amp;AO16)</f>
        <v/>
      </c>
      <c r="AT16" s="13"/>
      <c r="AU16" s="13" t="str">
        <f>IF(競技者データ入力シート!$AD22="","",C16&amp;AO16)</f>
        <v/>
      </c>
      <c r="AV16" s="13" t="str">
        <f>IF(競技者データ入力シート!$AD22="","",C16&amp;AO16)</f>
        <v/>
      </c>
      <c r="AW16" s="13"/>
      <c r="AX16" s="13" t="str">
        <f>IF(競技者データ入力シート!$AD22="","",競技者データ入力シート!$P22)</f>
        <v/>
      </c>
      <c r="AY16" s="1" t="str">
        <f>IF(競技者データ入力シート!AD22="","",COUNTIF($AQ$2:AQ16,AQ16))</f>
        <v/>
      </c>
      <c r="AZ16" s="13" t="str">
        <f t="shared" si="1"/>
        <v/>
      </c>
      <c r="BA16" s="13" t="str">
        <f t="shared" si="2"/>
        <v/>
      </c>
      <c r="BB16" s="13" t="str">
        <f t="shared" si="3"/>
        <v/>
      </c>
      <c r="BC16" s="13" t="str">
        <f t="shared" si="4"/>
        <v/>
      </c>
      <c r="BE16" s="13"/>
      <c r="BF16" s="13"/>
      <c r="BG16" s="13"/>
      <c r="BH16" s="13"/>
      <c r="BI16" s="13"/>
      <c r="BJ16" s="13"/>
      <c r="BK16" s="13"/>
      <c r="BL16" s="13"/>
      <c r="BM16" s="13"/>
      <c r="BO16" s="13"/>
      <c r="BP16" t="str">
        <f>IF(U16="","",(VLOOKUP($U16,データ!$P$2:$Q$41,2,FALSE)))</f>
        <v/>
      </c>
      <c r="BQ16" t="str">
        <f>IF(Y16="","",VLOOKUP(Y16,データ!$P$2:$Q$41,2,FALSE))</f>
        <v/>
      </c>
    </row>
    <row r="17" spans="2:69" x14ac:dyDescent="0.2">
      <c r="B17" t="str">
        <f>IF(競技者データ入力シート!$S$2="","",競技者データ入力シート!$S$2)</f>
        <v/>
      </c>
      <c r="C17" t="str">
        <f>IF(競技者データ入力シート!$D23="","",競技者データ入力シート!$V$2)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t="str">
        <f>ASC(IF(競技者データ入力シート!AB23="","",競技者データ入力シート!AB23))</f>
        <v/>
      </c>
      <c r="AG17" s="1"/>
      <c r="AO17" s="1" t="str">
        <f>IF(競技者データ入力シート!$AD23="","",競技者データ入力シート!$AD23)</f>
        <v/>
      </c>
      <c r="AQ17" s="13" t="str">
        <f>IF(競技者データ入力シート!$AD23="","",VLOOKUP(AC17&amp;AO17,$CQ$2:$CR$9,2))</f>
        <v/>
      </c>
      <c r="AR17" s="13" t="str">
        <f>IF(競技者データ入力シート!$AD23="","",B17)</f>
        <v/>
      </c>
      <c r="AS17" s="13" t="str">
        <f>IF(競技者データ入力シート!$AD23="","",C17&amp;AO17)</f>
        <v/>
      </c>
      <c r="AT17" s="13"/>
      <c r="AU17" s="13" t="str">
        <f>IF(競技者データ入力シート!$AD23="","",C17&amp;AO17)</f>
        <v/>
      </c>
      <c r="AV17" s="13" t="str">
        <f>IF(競技者データ入力シート!$AD23="","",C17&amp;AO17)</f>
        <v/>
      </c>
      <c r="AW17" s="13"/>
      <c r="AX17" s="13" t="str">
        <f>IF(競技者データ入力シート!$AD23="","",競技者データ入力シート!$P23)</f>
        <v/>
      </c>
      <c r="AY17" s="1" t="str">
        <f>IF(競技者データ入力シート!AD23="","",COUNTIF($AQ$2:AQ17,AQ17))</f>
        <v/>
      </c>
      <c r="AZ17" s="13" t="str">
        <f t="shared" si="1"/>
        <v/>
      </c>
      <c r="BA17" s="13" t="str">
        <f t="shared" si="2"/>
        <v/>
      </c>
      <c r="BB17" s="13" t="str">
        <f t="shared" si="3"/>
        <v/>
      </c>
      <c r="BC17" s="13" t="str">
        <f t="shared" si="4"/>
        <v/>
      </c>
      <c r="BE17" s="13"/>
      <c r="BF17" s="13"/>
      <c r="BG17" s="13"/>
      <c r="BH17" s="13"/>
      <c r="BI17" s="13"/>
      <c r="BJ17" s="13"/>
      <c r="BK17" s="13"/>
      <c r="BL17" s="13"/>
      <c r="BM17" s="13"/>
      <c r="BO17" s="13"/>
      <c r="BP17" t="str">
        <f>IF(U17="","",(VLOOKUP($U17,データ!$P$2:$Q$41,2,FALSE)))</f>
        <v/>
      </c>
      <c r="BQ17" t="str">
        <f>IF(Y17="","",VLOOKUP(Y17,データ!$P$2:$Q$41,2,FALSE))</f>
        <v/>
      </c>
    </row>
    <row r="18" spans="2:69" x14ac:dyDescent="0.2">
      <c r="B18" t="str">
        <f>IF(競技者データ入力シート!$S$2="","",競技者データ入力シート!$S$2)</f>
        <v/>
      </c>
      <c r="C18" t="str">
        <f>IF(競技者データ入力シート!$D24="","",競技者データ入力シート!$V$2)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t="str">
        <f>ASC(IF(競技者データ入力シート!AB24="","",競技者データ入力シート!AB24))</f>
        <v/>
      </c>
      <c r="AG18" s="1"/>
      <c r="AO18" s="1" t="str">
        <f>IF(競技者データ入力シート!$AD24="","",競技者データ入力シート!$AD24)</f>
        <v/>
      </c>
      <c r="AQ18" s="13" t="str">
        <f>IF(競技者データ入力シート!$AD24="","",VLOOKUP(AC18&amp;AO18,$CQ$2:$CR$9,2))</f>
        <v/>
      </c>
      <c r="AR18" s="13" t="str">
        <f>IF(競技者データ入力シート!$AD24="","",B18)</f>
        <v/>
      </c>
      <c r="AS18" s="13" t="str">
        <f>IF(競技者データ入力シート!$AD24="","",C18&amp;AO18)</f>
        <v/>
      </c>
      <c r="AT18" s="13"/>
      <c r="AU18" s="13" t="str">
        <f>IF(競技者データ入力シート!$AD24="","",C18&amp;AO18)</f>
        <v/>
      </c>
      <c r="AV18" s="13" t="str">
        <f>IF(競技者データ入力シート!$AD24="","",C18&amp;AO18)</f>
        <v/>
      </c>
      <c r="AW18" s="13"/>
      <c r="AX18" s="13" t="str">
        <f>IF(競技者データ入力シート!$AD24="","",競技者データ入力シート!$P24)</f>
        <v/>
      </c>
      <c r="AY18" s="1" t="str">
        <f>IF(競技者データ入力シート!AD24="","",COUNTIF($AQ$2:AQ18,AQ18))</f>
        <v/>
      </c>
      <c r="AZ18" s="13" t="str">
        <f t="shared" si="1"/>
        <v/>
      </c>
      <c r="BA18" s="13" t="str">
        <f t="shared" si="2"/>
        <v/>
      </c>
      <c r="BB18" s="13" t="str">
        <f t="shared" si="3"/>
        <v/>
      </c>
      <c r="BC18" s="13" t="str">
        <f t="shared" si="4"/>
        <v/>
      </c>
      <c r="BE18" s="13"/>
      <c r="BF18" s="13"/>
      <c r="BG18" s="13"/>
      <c r="BH18" s="13"/>
      <c r="BI18" s="13"/>
      <c r="BJ18" s="13"/>
      <c r="BK18" s="13"/>
      <c r="BL18" s="13"/>
      <c r="BM18" s="13"/>
      <c r="BO18" s="13"/>
      <c r="BP18" t="str">
        <f>IF(U18="","",(VLOOKUP($U18,データ!$P$2:$Q$41,2,FALSE)))</f>
        <v/>
      </c>
      <c r="BQ18" t="str">
        <f>IF(Y18="","",VLOOKUP(Y18,データ!$P$2:$Q$41,2,FALSE))</f>
        <v/>
      </c>
    </row>
    <row r="19" spans="2:69" x14ac:dyDescent="0.2">
      <c r="B19" t="str">
        <f>IF(競技者データ入力シート!$S$2="","",競技者データ入力シート!$S$2)</f>
        <v/>
      </c>
      <c r="C19" t="str">
        <f>IF(競技者データ入力シート!$D25="","",競技者データ入力シート!$V$2)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t="str">
        <f>ASC(IF(競技者データ入力シート!AB25="","",競技者データ入力シート!AB25))</f>
        <v/>
      </c>
      <c r="AG19" s="1"/>
      <c r="AO19" s="1" t="str">
        <f>IF(競技者データ入力シート!$AD25="","",競技者データ入力シート!$AD25)</f>
        <v/>
      </c>
      <c r="AQ19" s="13" t="str">
        <f>IF(競技者データ入力シート!$AD25="","",VLOOKUP(AC19&amp;AO19,$CQ$2:$CR$9,2))</f>
        <v/>
      </c>
      <c r="AR19" s="13" t="str">
        <f>IF(競技者データ入力シート!$AD25="","",B19)</f>
        <v/>
      </c>
      <c r="AS19" s="13" t="str">
        <f>IF(競技者データ入力シート!$AD25="","",C19&amp;AO19)</f>
        <v/>
      </c>
      <c r="AT19" s="13"/>
      <c r="AU19" s="13" t="str">
        <f>IF(競技者データ入力シート!$AD25="","",C19&amp;AO19)</f>
        <v/>
      </c>
      <c r="AV19" s="13" t="str">
        <f>IF(競技者データ入力シート!$AD25="","",C19&amp;AO19)</f>
        <v/>
      </c>
      <c r="AW19" s="13"/>
      <c r="AX19" s="13" t="str">
        <f>IF(競技者データ入力シート!$AD25="","",競技者データ入力シート!$P25)</f>
        <v/>
      </c>
      <c r="AY19" s="1" t="str">
        <f>IF(競技者データ入力シート!AD25="","",COUNTIF($AQ$2:AQ19,AQ19))</f>
        <v/>
      </c>
      <c r="AZ19" s="13" t="str">
        <f t="shared" si="1"/>
        <v/>
      </c>
      <c r="BA19" s="13" t="str">
        <f t="shared" si="2"/>
        <v/>
      </c>
      <c r="BB19" s="13" t="str">
        <f t="shared" si="3"/>
        <v/>
      </c>
      <c r="BC19" s="13" t="str">
        <f t="shared" si="4"/>
        <v/>
      </c>
      <c r="BE19" s="13"/>
      <c r="BF19" s="13"/>
      <c r="BG19" s="13"/>
      <c r="BH19" s="13"/>
      <c r="BI19" s="13"/>
      <c r="BJ19" s="13"/>
      <c r="BK19" s="13"/>
      <c r="BL19" s="13"/>
      <c r="BM19" s="13"/>
      <c r="BO19" s="13"/>
      <c r="BP19" t="str">
        <f>IF(U19="","",(VLOOKUP($U19,データ!$P$2:$Q$41,2,FALSE)))</f>
        <v/>
      </c>
      <c r="BQ19" t="str">
        <f>IF(Y19="","",VLOOKUP(Y19,データ!$P$2:$Q$41,2,FALSE))</f>
        <v/>
      </c>
    </row>
    <row r="20" spans="2:69" x14ac:dyDescent="0.2">
      <c r="B20" t="str">
        <f>IF(競技者データ入力シート!$S$2="","",競技者データ入力シート!$S$2)</f>
        <v/>
      </c>
      <c r="C20" t="str">
        <f>IF(競技者データ入力シート!$D26="","",競技者データ入力シート!$V$2)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t="str">
        <f>ASC(IF(競技者データ入力シート!AB26="","",競技者データ入力シート!AB26))</f>
        <v/>
      </c>
      <c r="AG20" s="1"/>
      <c r="AO20" s="1" t="str">
        <f>IF(競技者データ入力シート!$AD26="","",競技者データ入力シート!$AD26)</f>
        <v/>
      </c>
      <c r="AQ20" s="13" t="str">
        <f>IF(競技者データ入力シート!$AD26="","",VLOOKUP(AC20&amp;AO20,$CQ$2:$CR$9,2))</f>
        <v/>
      </c>
      <c r="AR20" s="13" t="str">
        <f>IF(競技者データ入力シート!$AD26="","",B20)</f>
        <v/>
      </c>
      <c r="AS20" s="13" t="str">
        <f>IF(競技者データ入力シート!$AD26="","",C20&amp;AO20)</f>
        <v/>
      </c>
      <c r="AT20" s="13"/>
      <c r="AU20" s="13" t="str">
        <f>IF(競技者データ入力シート!$AD26="","",C20&amp;AO20)</f>
        <v/>
      </c>
      <c r="AV20" s="13" t="str">
        <f>IF(競技者データ入力シート!$AD26="","",C20&amp;AO20)</f>
        <v/>
      </c>
      <c r="AW20" s="13"/>
      <c r="AX20" s="13" t="str">
        <f>IF(競技者データ入力シート!$AD26="","",競技者データ入力シート!$P26)</f>
        <v/>
      </c>
      <c r="AY20" s="1" t="str">
        <f>IF(競技者データ入力シート!AD26="","",COUNTIF($AQ$2:AQ20,AQ20))</f>
        <v/>
      </c>
      <c r="AZ20" s="13" t="str">
        <f t="shared" si="1"/>
        <v/>
      </c>
      <c r="BA20" s="13" t="str">
        <f t="shared" si="2"/>
        <v/>
      </c>
      <c r="BB20" s="13" t="str">
        <f t="shared" si="3"/>
        <v/>
      </c>
      <c r="BC20" s="13" t="str">
        <f t="shared" si="4"/>
        <v/>
      </c>
      <c r="BE20" s="13"/>
      <c r="BF20" s="13"/>
      <c r="BG20" s="13"/>
      <c r="BH20" s="13"/>
      <c r="BI20" s="13"/>
      <c r="BJ20" s="13"/>
      <c r="BK20" s="13"/>
      <c r="BL20" s="13"/>
      <c r="BM20" s="13"/>
      <c r="BO20" s="13"/>
      <c r="BP20" t="str">
        <f>IF(U20="","",(VLOOKUP($U20,データ!$P$2:$Q$41,2,FALSE)))</f>
        <v/>
      </c>
      <c r="BQ20" t="str">
        <f>IF(Y20="","",VLOOKUP(Y20,データ!$P$2:$Q$41,2,FALSE))</f>
        <v/>
      </c>
    </row>
    <row r="21" spans="2:69" x14ac:dyDescent="0.2">
      <c r="B21" t="str">
        <f>IF(競技者データ入力シート!$S$2="","",競技者データ入力シート!$S$2)</f>
        <v/>
      </c>
      <c r="C21" t="str">
        <f>IF(競技者データ入力シート!$D27="","",競技者データ入力シート!$V$2)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t="str">
        <f>ASC(IF(競技者データ入力シート!AB27="","",競技者データ入力シート!AB27))</f>
        <v/>
      </c>
      <c r="AG21" s="1"/>
      <c r="AO21" s="1" t="str">
        <f>IF(競技者データ入力シート!$AD27="","",競技者データ入力シート!$AD27)</f>
        <v/>
      </c>
      <c r="AQ21" s="13" t="str">
        <f>IF(競技者データ入力シート!$AD27="","",VLOOKUP(AC21&amp;AO21,$CQ$2:$CR$9,2))</f>
        <v/>
      </c>
      <c r="AR21" s="13" t="str">
        <f>IF(競技者データ入力シート!$AD27="","",B21)</f>
        <v/>
      </c>
      <c r="AS21" s="13" t="str">
        <f>IF(競技者データ入力シート!$AD27="","",C21&amp;AO21)</f>
        <v/>
      </c>
      <c r="AT21" s="13"/>
      <c r="AU21" s="13" t="str">
        <f>IF(競技者データ入力シート!$AD27="","",C21&amp;AO21)</f>
        <v/>
      </c>
      <c r="AV21" s="13" t="str">
        <f>IF(競技者データ入力シート!$AD27="","",C21&amp;AO21)</f>
        <v/>
      </c>
      <c r="AW21" s="13"/>
      <c r="AX21" s="13" t="str">
        <f>IF(競技者データ入力シート!$AD27="","",競技者データ入力シート!$P27)</f>
        <v/>
      </c>
      <c r="AY21" s="1" t="str">
        <f>IF(競技者データ入力シート!AD27="","",COUNTIF($AQ$2:AQ21,AQ21))</f>
        <v/>
      </c>
      <c r="AZ21" s="13" t="str">
        <f t="shared" si="1"/>
        <v/>
      </c>
      <c r="BA21" s="13" t="str">
        <f t="shared" si="2"/>
        <v/>
      </c>
      <c r="BB21" s="13" t="str">
        <f t="shared" si="3"/>
        <v/>
      </c>
      <c r="BC21" s="13" t="str">
        <f t="shared" si="4"/>
        <v/>
      </c>
      <c r="BE21" s="13"/>
      <c r="BF21" s="13"/>
      <c r="BG21" s="13"/>
      <c r="BH21" s="13"/>
      <c r="BI21" s="13"/>
      <c r="BJ21" s="13"/>
      <c r="BK21" s="13"/>
      <c r="BL21" s="13"/>
      <c r="BM21" s="13"/>
      <c r="BO21" s="13"/>
      <c r="BP21" t="str">
        <f>IF(U21="","",(VLOOKUP($U21,データ!$P$2:$Q$41,2,FALSE)))</f>
        <v/>
      </c>
      <c r="BQ21" t="str">
        <f>IF(Y21="","",VLOOKUP(Y21,データ!$P$2:$Q$41,2,FALSE))</f>
        <v/>
      </c>
    </row>
    <row r="22" spans="2:69" x14ac:dyDescent="0.2">
      <c r="B22" t="str">
        <f>IF(競技者データ入力シート!$S$2="","",競技者データ入力シート!$S$2)</f>
        <v/>
      </c>
      <c r="C22" t="str">
        <f>IF(競技者データ入力シート!$D28="","",競技者データ入力シート!$V$2)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t="str">
        <f>ASC(IF(競技者データ入力シート!AB28="","",競技者データ入力シート!AB28))</f>
        <v/>
      </c>
      <c r="AG22" s="1"/>
      <c r="AO22" s="1" t="str">
        <f>IF(競技者データ入力シート!$AD28="","",競技者データ入力シート!$AD28)</f>
        <v/>
      </c>
      <c r="AQ22" s="13" t="str">
        <f>IF(競技者データ入力シート!$AD28="","",VLOOKUP(AC22&amp;AO22,$CQ$2:$CR$9,2))</f>
        <v/>
      </c>
      <c r="AR22" s="13" t="str">
        <f>IF(競技者データ入力シート!$AD28="","",B22)</f>
        <v/>
      </c>
      <c r="AS22" s="13" t="str">
        <f>IF(競技者データ入力シート!$AD28="","",C22&amp;AO22)</f>
        <v/>
      </c>
      <c r="AT22" s="13"/>
      <c r="AU22" s="13" t="str">
        <f>IF(競技者データ入力シート!$AD28="","",C22&amp;AO22)</f>
        <v/>
      </c>
      <c r="AV22" s="13" t="str">
        <f>IF(競技者データ入力シート!$AD28="","",C22&amp;AO22)</f>
        <v/>
      </c>
      <c r="AW22" s="13"/>
      <c r="AX22" s="13" t="str">
        <f>IF(競技者データ入力シート!$AD28="","",競技者データ入力シート!$P28)</f>
        <v/>
      </c>
      <c r="AY22" s="1" t="str">
        <f>IF(競技者データ入力シート!AD28="","",COUNTIF($AQ$2:AQ22,AQ22))</f>
        <v/>
      </c>
      <c r="AZ22" s="13" t="str">
        <f t="shared" si="1"/>
        <v/>
      </c>
      <c r="BA22" s="13" t="str">
        <f t="shared" si="2"/>
        <v/>
      </c>
      <c r="BB22" s="13" t="str">
        <f t="shared" si="3"/>
        <v/>
      </c>
      <c r="BC22" s="13" t="str">
        <f t="shared" si="4"/>
        <v/>
      </c>
      <c r="BE22" s="13"/>
      <c r="BF22" s="13"/>
      <c r="BG22" s="13"/>
      <c r="BH22" s="13"/>
      <c r="BI22" s="13"/>
      <c r="BJ22" s="13"/>
      <c r="BK22" s="13"/>
      <c r="BL22" s="13"/>
      <c r="BM22" s="13"/>
      <c r="BO22" s="13"/>
      <c r="BP22" t="str">
        <f>IF(U22="","",(VLOOKUP($U22,データ!$P$2:$Q$41,2,FALSE)))</f>
        <v/>
      </c>
      <c r="BQ22" t="str">
        <f>IF(Y22="","",VLOOKUP(Y22,データ!$P$2:$Q$41,2,FALSE))</f>
        <v/>
      </c>
    </row>
    <row r="23" spans="2:69" x14ac:dyDescent="0.2">
      <c r="B23" t="str">
        <f>IF(競技者データ入力シート!$S$2="","",競技者データ入力シート!$S$2)</f>
        <v/>
      </c>
      <c r="C23" t="str">
        <f>IF(競技者データ入力シート!$D29="","",競技者データ入力シート!$V$2)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t="str">
        <f>ASC(IF(競技者データ入力シート!AB29="","",競技者データ入力シート!AB29))</f>
        <v/>
      </c>
      <c r="AG23" s="1"/>
      <c r="AO23" s="1" t="str">
        <f>IF(競技者データ入力シート!$AD29="","",競技者データ入力シート!$AD29)</f>
        <v/>
      </c>
      <c r="AQ23" s="13" t="str">
        <f>IF(競技者データ入力シート!$AD29="","",VLOOKUP(AC23&amp;AO23,$CQ$2:$CR$9,2))</f>
        <v/>
      </c>
      <c r="AR23" s="13" t="str">
        <f>IF(競技者データ入力シート!$AD29="","",B23)</f>
        <v/>
      </c>
      <c r="AS23" s="13" t="str">
        <f>IF(競技者データ入力シート!$AD29="","",C23&amp;AO23)</f>
        <v/>
      </c>
      <c r="AT23" s="13"/>
      <c r="AU23" s="13" t="str">
        <f>IF(競技者データ入力シート!$AD29="","",C23&amp;AO23)</f>
        <v/>
      </c>
      <c r="AV23" s="13" t="str">
        <f>IF(競技者データ入力シート!$AD29="","",C23&amp;AO23)</f>
        <v/>
      </c>
      <c r="AW23" s="13"/>
      <c r="AX23" s="13" t="str">
        <f>IF(競技者データ入力シート!$AD29="","",競技者データ入力シート!$P29)</f>
        <v/>
      </c>
      <c r="AY23" s="1" t="str">
        <f>IF(競技者データ入力シート!AD29="","",COUNTIF($AQ$2:AQ23,AQ23))</f>
        <v/>
      </c>
      <c r="AZ23" s="13" t="str">
        <f t="shared" si="1"/>
        <v/>
      </c>
      <c r="BA23" s="13" t="str">
        <f t="shared" si="2"/>
        <v/>
      </c>
      <c r="BB23" s="13" t="str">
        <f t="shared" si="3"/>
        <v/>
      </c>
      <c r="BC23" s="13" t="str">
        <f t="shared" si="4"/>
        <v/>
      </c>
      <c r="BE23" s="13"/>
      <c r="BF23" s="13"/>
      <c r="BG23" s="13"/>
      <c r="BH23" s="13"/>
      <c r="BI23" s="13"/>
      <c r="BJ23" s="13"/>
      <c r="BK23" s="13"/>
      <c r="BL23" s="13"/>
      <c r="BM23" s="13"/>
      <c r="BO23" s="13"/>
      <c r="BP23" t="str">
        <f>IF(U23="","",(VLOOKUP($U23,データ!$P$2:$Q$41,2,FALSE)))</f>
        <v/>
      </c>
      <c r="BQ23" t="str">
        <f>IF(Y23="","",VLOOKUP(Y23,データ!$P$2:$Q$41,2,FALSE))</f>
        <v/>
      </c>
    </row>
    <row r="24" spans="2:69" x14ac:dyDescent="0.2">
      <c r="B24" t="str">
        <f>IF(競技者データ入力シート!$S$2="","",競技者データ入力シート!$S$2)</f>
        <v/>
      </c>
      <c r="C24" t="str">
        <f>IF(競技者データ入力シート!$D30="","",競技者データ入力シート!$V$2)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t="str">
        <f>ASC(IF(競技者データ入力シート!AB30="","",競技者データ入力シート!AB30))</f>
        <v/>
      </c>
      <c r="AG24" s="1"/>
      <c r="AO24" s="1" t="str">
        <f>IF(競技者データ入力シート!$AD30="","",競技者データ入力シート!$AD30)</f>
        <v/>
      </c>
      <c r="AQ24" s="13" t="str">
        <f>IF(競技者データ入力シート!$AD30="","",VLOOKUP(AC24&amp;AO24,$CQ$2:$CR$9,2))</f>
        <v/>
      </c>
      <c r="AR24" s="13" t="str">
        <f>IF(競技者データ入力シート!$AD30="","",B24)</f>
        <v/>
      </c>
      <c r="AS24" s="13" t="str">
        <f>IF(競技者データ入力シート!$AD30="","",C24&amp;AO24)</f>
        <v/>
      </c>
      <c r="AT24" s="13"/>
      <c r="AU24" s="13" t="str">
        <f>IF(競技者データ入力シート!$AD30="","",C24&amp;AO24)</f>
        <v/>
      </c>
      <c r="AV24" s="13" t="str">
        <f>IF(競技者データ入力シート!$AD30="","",C24&amp;AO24)</f>
        <v/>
      </c>
      <c r="AW24" s="13"/>
      <c r="AX24" s="13" t="str">
        <f>IF(競技者データ入力シート!$AD30="","",競技者データ入力シート!$P30)</f>
        <v/>
      </c>
      <c r="AY24" s="1" t="str">
        <f>IF(競技者データ入力シート!AD30="","",COUNTIF($AQ$2:AQ24,AQ24))</f>
        <v/>
      </c>
      <c r="AZ24" s="13" t="str">
        <f t="shared" si="1"/>
        <v/>
      </c>
      <c r="BA24" s="13" t="str">
        <f t="shared" si="2"/>
        <v/>
      </c>
      <c r="BB24" s="13" t="str">
        <f t="shared" si="3"/>
        <v/>
      </c>
      <c r="BC24" s="13" t="str">
        <f t="shared" si="4"/>
        <v/>
      </c>
      <c r="BE24" s="13"/>
      <c r="BF24" s="13"/>
      <c r="BG24" s="13"/>
      <c r="BH24" s="13"/>
      <c r="BI24" s="13"/>
      <c r="BJ24" s="13"/>
      <c r="BK24" s="13"/>
      <c r="BL24" s="13"/>
      <c r="BM24" s="13"/>
      <c r="BO24" s="13"/>
      <c r="BP24" t="str">
        <f>IF(U24="","",(VLOOKUP($U24,データ!$P$2:$Q$41,2,FALSE)))</f>
        <v/>
      </c>
      <c r="BQ24" t="str">
        <f>IF(Y24="","",VLOOKUP(Y24,データ!$P$2:$Q$41,2,FALSE))</f>
        <v/>
      </c>
    </row>
    <row r="25" spans="2:69" x14ac:dyDescent="0.2">
      <c r="B25" t="str">
        <f>IF(競技者データ入力シート!$S$2="","",競技者データ入力シート!$S$2)</f>
        <v/>
      </c>
      <c r="C25" t="str">
        <f>IF(競技者データ入力シート!$D31="","",競技者データ入力シート!$V$2)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t="str">
        <f>ASC(IF(競技者データ入力シート!AB31="","",競技者データ入力シート!AB31))</f>
        <v/>
      </c>
      <c r="AG25" s="1"/>
      <c r="AO25" s="1" t="str">
        <f>IF(競技者データ入力シート!$AD31="","",競技者データ入力シート!$AD31)</f>
        <v/>
      </c>
      <c r="AQ25" s="13" t="str">
        <f>IF(競技者データ入力シート!$AD31="","",VLOOKUP(AC25&amp;AO25,$CQ$2:$CR$9,2))</f>
        <v/>
      </c>
      <c r="AR25" s="13" t="str">
        <f>IF(競技者データ入力シート!$AD31="","",B25)</f>
        <v/>
      </c>
      <c r="AS25" s="13" t="str">
        <f>IF(競技者データ入力シート!$AD31="","",C25&amp;AO25)</f>
        <v/>
      </c>
      <c r="AT25" s="13"/>
      <c r="AU25" s="13" t="str">
        <f>IF(競技者データ入力シート!$AD31="","",C25&amp;AO25)</f>
        <v/>
      </c>
      <c r="AV25" s="13" t="str">
        <f>IF(競技者データ入力シート!$AD31="","",C25&amp;AO25)</f>
        <v/>
      </c>
      <c r="AW25" s="13"/>
      <c r="AX25" s="13" t="str">
        <f>IF(競技者データ入力シート!$AD31="","",競技者データ入力シート!$P31)</f>
        <v/>
      </c>
      <c r="AY25" s="1" t="str">
        <f>IF(競技者データ入力シート!AD31="","",COUNTIF($AQ$2:AQ25,AQ25))</f>
        <v/>
      </c>
      <c r="AZ25" s="13" t="str">
        <f t="shared" si="1"/>
        <v/>
      </c>
      <c r="BA25" s="13" t="str">
        <f t="shared" si="2"/>
        <v/>
      </c>
      <c r="BB25" s="13" t="str">
        <f t="shared" si="3"/>
        <v/>
      </c>
      <c r="BC25" s="13" t="str">
        <f t="shared" si="4"/>
        <v/>
      </c>
      <c r="BE25" s="13"/>
      <c r="BF25" s="13"/>
      <c r="BG25" s="13"/>
      <c r="BH25" s="13"/>
      <c r="BI25" s="13"/>
      <c r="BJ25" s="13"/>
      <c r="BK25" s="13"/>
      <c r="BL25" s="13"/>
      <c r="BM25" s="13"/>
      <c r="BO25" s="13"/>
      <c r="BP25" t="str">
        <f>IF(U25="","",(VLOOKUP($U25,データ!$P$2:$Q$41,2,FALSE)))</f>
        <v/>
      </c>
      <c r="BQ25" t="str">
        <f>IF(Y25="","",VLOOKUP(Y25,データ!$P$2:$Q$41,2,FALSE))</f>
        <v/>
      </c>
    </row>
    <row r="26" spans="2:69" x14ac:dyDescent="0.2">
      <c r="B26" t="str">
        <f>IF(競技者データ入力シート!$S$2="","",競技者データ入力シート!$S$2)</f>
        <v/>
      </c>
      <c r="C26" t="str">
        <f>IF(競技者データ入力シート!$D32="","",競技者データ入力シート!$V$2)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t="str">
        <f>ASC(IF(競技者データ入力シート!AB32="","",競技者データ入力シート!AB32))</f>
        <v/>
      </c>
      <c r="AG26" s="1"/>
      <c r="AO26" s="1" t="str">
        <f>IF(競技者データ入力シート!$AD32="","",競技者データ入力シート!$AD32)</f>
        <v/>
      </c>
      <c r="AQ26" s="13" t="str">
        <f>IF(競技者データ入力シート!$AD32="","",VLOOKUP(AC26&amp;AO26,$CQ$2:$CR$9,2))</f>
        <v/>
      </c>
      <c r="AR26" s="13" t="str">
        <f>IF(競技者データ入力シート!$AD32="","",B26)</f>
        <v/>
      </c>
      <c r="AS26" s="13" t="str">
        <f>IF(競技者データ入力シート!$AD32="","",C26&amp;AO26)</f>
        <v/>
      </c>
      <c r="AT26" s="13"/>
      <c r="AU26" s="13" t="str">
        <f>IF(競技者データ入力シート!$AD32="","",C26&amp;AO26)</f>
        <v/>
      </c>
      <c r="AV26" s="13" t="str">
        <f>IF(競技者データ入力シート!$AD32="","",C26&amp;AO26)</f>
        <v/>
      </c>
      <c r="AW26" s="13"/>
      <c r="AX26" s="13" t="str">
        <f>IF(競技者データ入力シート!$AD32="","",競技者データ入力シート!$P32)</f>
        <v/>
      </c>
      <c r="AY26" s="1" t="str">
        <f>IF(競技者データ入力シート!AD32="","",COUNTIF($AQ$2:AQ26,AQ26))</f>
        <v/>
      </c>
      <c r="AZ26" s="13" t="str">
        <f t="shared" si="1"/>
        <v/>
      </c>
      <c r="BA26" s="13" t="str">
        <f t="shared" si="2"/>
        <v/>
      </c>
      <c r="BB26" s="13" t="str">
        <f t="shared" si="3"/>
        <v/>
      </c>
      <c r="BC26" s="13" t="str">
        <f t="shared" si="4"/>
        <v/>
      </c>
      <c r="BE26" s="13"/>
      <c r="BF26" s="13"/>
      <c r="BG26" s="13"/>
      <c r="BH26" s="13"/>
      <c r="BI26" s="13"/>
      <c r="BJ26" s="13"/>
      <c r="BK26" s="13"/>
      <c r="BL26" s="13"/>
      <c r="BM26" s="13"/>
      <c r="BO26" s="13"/>
      <c r="BP26" t="str">
        <f>IF(U26="","",(VLOOKUP($U26,データ!$P$2:$Q$41,2,FALSE)))</f>
        <v/>
      </c>
      <c r="BQ26" t="str">
        <f>IF(Y26="","",VLOOKUP(Y26,データ!$P$2:$Q$41,2,FALSE))</f>
        <v/>
      </c>
    </row>
    <row r="27" spans="2:69" x14ac:dyDescent="0.2">
      <c r="B27" t="str">
        <f>IF(競技者データ入力シート!$S$2="","",競技者データ入力シート!$S$2)</f>
        <v/>
      </c>
      <c r="C27" t="str">
        <f>IF(競技者データ入力シート!$D33="","",競技者データ入力シート!$V$2)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t="str">
        <f>ASC(IF(競技者データ入力シート!AB33="","",競技者データ入力シート!AB33))</f>
        <v/>
      </c>
      <c r="AG27" s="1"/>
      <c r="AO27" s="1" t="str">
        <f>IF(競技者データ入力シート!$AD33="","",競技者データ入力シート!$AD33)</f>
        <v/>
      </c>
      <c r="AQ27" s="13" t="str">
        <f>IF(競技者データ入力シート!$AD33="","",VLOOKUP(AC27&amp;AO27,$CQ$2:$CR$9,2))</f>
        <v/>
      </c>
      <c r="AR27" s="13" t="str">
        <f>IF(競技者データ入力シート!$AD33="","",B27)</f>
        <v/>
      </c>
      <c r="AS27" s="13" t="str">
        <f>IF(競技者データ入力シート!$AD33="","",C27&amp;AO27)</f>
        <v/>
      </c>
      <c r="AT27" s="13"/>
      <c r="AU27" s="13" t="str">
        <f>IF(競技者データ入力シート!$AD33="","",C27&amp;AO27)</f>
        <v/>
      </c>
      <c r="AV27" s="13" t="str">
        <f>IF(競技者データ入力シート!$AD33="","",C27&amp;AO27)</f>
        <v/>
      </c>
      <c r="AW27" s="13"/>
      <c r="AX27" s="13" t="str">
        <f>IF(競技者データ入力シート!$AD33="","",競技者データ入力シート!$P33)</f>
        <v/>
      </c>
      <c r="AY27" s="1" t="str">
        <f>IF(競技者データ入力シート!AD33="","",COUNTIF($AQ$2:AQ27,AQ27))</f>
        <v/>
      </c>
      <c r="AZ27" s="13" t="str">
        <f t="shared" si="1"/>
        <v/>
      </c>
      <c r="BA27" s="13" t="str">
        <f t="shared" si="2"/>
        <v/>
      </c>
      <c r="BB27" s="13" t="str">
        <f t="shared" si="3"/>
        <v/>
      </c>
      <c r="BC27" s="13" t="str">
        <f t="shared" si="4"/>
        <v/>
      </c>
      <c r="BE27" s="13"/>
      <c r="BF27" s="13"/>
      <c r="BG27" s="13"/>
      <c r="BH27" s="13"/>
      <c r="BI27" s="13"/>
      <c r="BJ27" s="13"/>
      <c r="BK27" s="13"/>
      <c r="BL27" s="13"/>
      <c r="BM27" s="13"/>
      <c r="BO27" s="13"/>
      <c r="BP27" t="str">
        <f>IF(U27="","",(VLOOKUP($U27,データ!$P$2:$Q$41,2,FALSE)))</f>
        <v/>
      </c>
      <c r="BQ27" t="str">
        <f>IF(Y27="","",VLOOKUP(Y27,データ!$P$2:$Q$41,2,FALSE))</f>
        <v/>
      </c>
    </row>
    <row r="28" spans="2:69" x14ac:dyDescent="0.2">
      <c r="B28" t="str">
        <f>IF(競技者データ入力シート!$S$2="","",競技者データ入力シート!$S$2)</f>
        <v/>
      </c>
      <c r="C28" t="str">
        <f>IF(競技者データ入力シート!$D34="","",競技者データ入力シート!$V$2)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t="str">
        <f>ASC(IF(競技者データ入力シート!AB34="","",競技者データ入力シート!AB34))</f>
        <v/>
      </c>
      <c r="AG28" s="1"/>
      <c r="AO28" s="1" t="str">
        <f>IF(競技者データ入力シート!$AD34="","",競技者データ入力シート!$AD34)</f>
        <v/>
      </c>
      <c r="AQ28" s="13" t="str">
        <f>IF(競技者データ入力シート!$AD34="","",VLOOKUP(AC28&amp;AO28,$CQ$2:$CR$9,2))</f>
        <v/>
      </c>
      <c r="AR28" s="13" t="str">
        <f>IF(競技者データ入力シート!$AD34="","",B28)</f>
        <v/>
      </c>
      <c r="AS28" s="13" t="str">
        <f>IF(競技者データ入力シート!$AD34="","",C28&amp;AO28)</f>
        <v/>
      </c>
      <c r="AT28" s="13"/>
      <c r="AU28" s="13" t="str">
        <f>IF(競技者データ入力シート!$AD34="","",C28&amp;AO28)</f>
        <v/>
      </c>
      <c r="AV28" s="13" t="str">
        <f>IF(競技者データ入力シート!$AD34="","",C28&amp;AO28)</f>
        <v/>
      </c>
      <c r="AW28" s="13"/>
      <c r="AX28" s="13" t="str">
        <f>IF(競技者データ入力シート!$AD34="","",競技者データ入力シート!$P34)</f>
        <v/>
      </c>
      <c r="AY28" s="1" t="str">
        <f>IF(競技者データ入力シート!AD34="","",COUNTIF($AQ$2:AQ28,AQ28))</f>
        <v/>
      </c>
      <c r="AZ28" s="13" t="str">
        <f t="shared" si="1"/>
        <v/>
      </c>
      <c r="BA28" s="13" t="str">
        <f t="shared" si="2"/>
        <v/>
      </c>
      <c r="BB28" s="13" t="str">
        <f t="shared" si="3"/>
        <v/>
      </c>
      <c r="BC28" s="13" t="str">
        <f t="shared" si="4"/>
        <v/>
      </c>
      <c r="BE28" s="13"/>
      <c r="BF28" s="13"/>
      <c r="BG28" s="13"/>
      <c r="BH28" s="13"/>
      <c r="BI28" s="13"/>
      <c r="BJ28" s="13"/>
      <c r="BK28" s="13"/>
      <c r="BL28" s="13"/>
      <c r="BM28" s="13"/>
      <c r="BO28" s="13"/>
      <c r="BP28" t="str">
        <f>IF(U28="","",(VLOOKUP($U28,データ!$P$2:$Q$41,2,FALSE)))</f>
        <v/>
      </c>
      <c r="BQ28" t="str">
        <f>IF(Y28="","",VLOOKUP(Y28,データ!$P$2:$Q$41,2,FALSE))</f>
        <v/>
      </c>
    </row>
    <row r="29" spans="2:69" x14ac:dyDescent="0.2">
      <c r="B29" t="str">
        <f>IF(競技者データ入力シート!$S$2="","",競技者データ入力シート!$S$2)</f>
        <v/>
      </c>
      <c r="C29" t="str">
        <f>IF(競技者データ入力シート!$D35="","",競技者データ入力シート!$V$2)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t="str">
        <f>ASC(IF(競技者データ入力シート!AB35="","",競技者データ入力シート!AB35))</f>
        <v/>
      </c>
      <c r="AG29" s="1"/>
      <c r="AO29" s="1" t="str">
        <f>IF(競技者データ入力シート!$AD35="","",競技者データ入力シート!$AD35)</f>
        <v/>
      </c>
      <c r="AQ29" s="13" t="str">
        <f>IF(競技者データ入力シート!$AD35="","",VLOOKUP(AC29&amp;AO29,$CQ$2:$CR$9,2))</f>
        <v/>
      </c>
      <c r="AR29" s="13" t="str">
        <f>IF(競技者データ入力シート!$AD35="","",B29)</f>
        <v/>
      </c>
      <c r="AS29" s="13" t="str">
        <f>IF(競技者データ入力シート!$AD35="","",C29&amp;AO29)</f>
        <v/>
      </c>
      <c r="AT29" s="13"/>
      <c r="AU29" s="13" t="str">
        <f>IF(競技者データ入力シート!$AD35="","",C29&amp;AO29)</f>
        <v/>
      </c>
      <c r="AV29" s="13" t="str">
        <f>IF(競技者データ入力シート!$AD35="","",C29&amp;AO29)</f>
        <v/>
      </c>
      <c r="AW29" s="13"/>
      <c r="AX29" s="13" t="str">
        <f>IF(競技者データ入力シート!$AD35="","",競技者データ入力シート!$P35)</f>
        <v/>
      </c>
      <c r="AY29" s="1" t="str">
        <f>IF(競技者データ入力シート!AD35="","",COUNTIF($AQ$2:AQ29,AQ29))</f>
        <v/>
      </c>
      <c r="AZ29" s="13" t="str">
        <f t="shared" si="1"/>
        <v/>
      </c>
      <c r="BA29" s="13" t="str">
        <f t="shared" si="2"/>
        <v/>
      </c>
      <c r="BB29" s="13" t="str">
        <f t="shared" si="3"/>
        <v/>
      </c>
      <c r="BC29" s="13" t="str">
        <f t="shared" si="4"/>
        <v/>
      </c>
      <c r="BE29" s="13"/>
      <c r="BF29" s="13"/>
      <c r="BG29" s="13"/>
      <c r="BH29" s="13"/>
      <c r="BI29" s="13"/>
      <c r="BJ29" s="13"/>
      <c r="BK29" s="13"/>
      <c r="BL29" s="13"/>
      <c r="BM29" s="13"/>
      <c r="BO29" s="13"/>
      <c r="BP29" t="str">
        <f>IF(U29="","",(VLOOKUP($U29,データ!$P$2:$Q$41,2,FALSE)))</f>
        <v/>
      </c>
      <c r="BQ29" t="str">
        <f>IF(Y29="","",VLOOKUP(Y29,データ!$P$2:$Q$41,2,FALSE))</f>
        <v/>
      </c>
    </row>
    <row r="30" spans="2:69" x14ac:dyDescent="0.2">
      <c r="B30" t="str">
        <f>IF(競技者データ入力シート!$S$2="","",競技者データ入力シート!$S$2)</f>
        <v/>
      </c>
      <c r="C30" t="str">
        <f>IF(競技者データ入力シート!$D36="","",競技者データ入力シート!$V$2)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t="str">
        <f>ASC(IF(競技者データ入力シート!AB36="","",競技者データ入力シート!AB36))</f>
        <v/>
      </c>
      <c r="AG30" s="1"/>
      <c r="AO30" s="1" t="str">
        <f>IF(競技者データ入力シート!$AD36="","",競技者データ入力シート!$AD36)</f>
        <v/>
      </c>
      <c r="AQ30" s="13" t="str">
        <f>IF(競技者データ入力シート!$AD36="","",VLOOKUP(AC30&amp;AO30,$CQ$2:$CR$9,2))</f>
        <v/>
      </c>
      <c r="AR30" s="13" t="str">
        <f>IF(競技者データ入力シート!$AD36="","",B30)</f>
        <v/>
      </c>
      <c r="AS30" s="13" t="str">
        <f>IF(競技者データ入力シート!$AD36="","",C30&amp;AO30)</f>
        <v/>
      </c>
      <c r="AT30" s="13"/>
      <c r="AU30" s="13" t="str">
        <f>IF(競技者データ入力シート!$AD36="","",C30&amp;AO30)</f>
        <v/>
      </c>
      <c r="AV30" s="13" t="str">
        <f>IF(競技者データ入力シート!$AD36="","",C30&amp;AO30)</f>
        <v/>
      </c>
      <c r="AW30" s="13"/>
      <c r="AX30" s="13" t="str">
        <f>IF(競技者データ入力シート!$AD36="","",競技者データ入力シート!$P36)</f>
        <v/>
      </c>
      <c r="AY30" s="1" t="str">
        <f>IF(競技者データ入力シート!AD36="","",COUNTIF($AQ$2:AQ30,AQ30))</f>
        <v/>
      </c>
      <c r="AZ30" s="13" t="str">
        <f t="shared" si="1"/>
        <v/>
      </c>
      <c r="BA30" s="13" t="str">
        <f t="shared" si="2"/>
        <v/>
      </c>
      <c r="BB30" s="13" t="str">
        <f t="shared" si="3"/>
        <v/>
      </c>
      <c r="BC30" s="13" t="str">
        <f t="shared" si="4"/>
        <v/>
      </c>
      <c r="BE30" s="13"/>
      <c r="BF30" s="13"/>
      <c r="BG30" s="13"/>
      <c r="BH30" s="13"/>
      <c r="BI30" s="13"/>
      <c r="BJ30" s="13"/>
      <c r="BK30" s="13"/>
      <c r="BL30" s="13"/>
      <c r="BM30" s="13"/>
      <c r="BO30" s="13"/>
      <c r="BP30" t="str">
        <f>IF(U30="","",(VLOOKUP($U30,データ!$P$2:$Q$41,2,FALSE)))</f>
        <v/>
      </c>
      <c r="BQ30" t="str">
        <f>IF(Y30="","",VLOOKUP(Y30,データ!$P$2:$Q$41,2,FALSE))</f>
        <v/>
      </c>
    </row>
    <row r="31" spans="2:69" x14ac:dyDescent="0.2">
      <c r="B31" t="str">
        <f>IF(競技者データ入力シート!$S$2="","",競技者データ入力シート!$S$2)</f>
        <v/>
      </c>
      <c r="C31" t="str">
        <f>IF(競技者データ入力シート!$D37="","",競技者データ入力シート!$V$2)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t="str">
        <f>ASC(IF(競技者データ入力シート!AB37="","",競技者データ入力シート!AB37))</f>
        <v/>
      </c>
      <c r="AG31" s="1"/>
      <c r="AO31" s="1" t="str">
        <f>IF(競技者データ入力シート!$AD37="","",競技者データ入力シート!$AD37)</f>
        <v/>
      </c>
      <c r="AQ31" s="13" t="str">
        <f>IF(競技者データ入力シート!$AD37="","",VLOOKUP(AC31&amp;AO31,$CQ$2:$CR$9,2))</f>
        <v/>
      </c>
      <c r="AR31" s="13" t="str">
        <f>IF(競技者データ入力シート!$AD37="","",B31)</f>
        <v/>
      </c>
      <c r="AS31" s="13" t="str">
        <f>IF(競技者データ入力シート!$AD37="","",C31&amp;AO31)</f>
        <v/>
      </c>
      <c r="AT31" s="13"/>
      <c r="AU31" s="13" t="str">
        <f>IF(競技者データ入力シート!$AD37="","",C31&amp;AO31)</f>
        <v/>
      </c>
      <c r="AV31" s="13" t="str">
        <f>IF(競技者データ入力シート!$AD37="","",C31&amp;AO31)</f>
        <v/>
      </c>
      <c r="AW31" s="13"/>
      <c r="AX31" s="13" t="str">
        <f>IF(競技者データ入力シート!$AD37="","",競技者データ入力シート!$P37)</f>
        <v/>
      </c>
      <c r="AY31" s="1" t="str">
        <f>IF(競技者データ入力シート!AD37="","",COUNTIF($AQ$2:AQ31,AQ31))</f>
        <v/>
      </c>
      <c r="AZ31" s="13" t="str">
        <f t="shared" si="1"/>
        <v/>
      </c>
      <c r="BA31" s="13" t="str">
        <f t="shared" si="2"/>
        <v/>
      </c>
      <c r="BB31" s="13" t="str">
        <f t="shared" si="3"/>
        <v/>
      </c>
      <c r="BC31" s="13" t="str">
        <f t="shared" si="4"/>
        <v/>
      </c>
      <c r="BE31" s="13"/>
      <c r="BF31" s="13"/>
      <c r="BG31" s="13"/>
      <c r="BH31" s="13"/>
      <c r="BI31" s="13"/>
      <c r="BJ31" s="13"/>
      <c r="BK31" s="13"/>
      <c r="BL31" s="13"/>
      <c r="BM31" s="13"/>
      <c r="BO31" s="13"/>
      <c r="BP31" t="str">
        <f>IF(U31="","",(VLOOKUP($U31,データ!$P$2:$Q$41,2,FALSE)))</f>
        <v/>
      </c>
      <c r="BQ31" t="str">
        <f>IF(Y31="","",VLOOKUP(Y31,データ!$P$2:$Q$41,2,FALSE))</f>
        <v/>
      </c>
    </row>
    <row r="32" spans="2:69" x14ac:dyDescent="0.2">
      <c r="B32" t="str">
        <f>IF(競技者データ入力シート!$S$2="","",競技者データ入力シート!$S$2)</f>
        <v/>
      </c>
      <c r="C32" t="str">
        <f>IF(競技者データ入力シート!$D38="","",競技者データ入力シート!$V$2)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t="str">
        <f>ASC(IF(競技者データ入力シート!AB38="","",競技者データ入力シート!AB38))</f>
        <v/>
      </c>
      <c r="AG32" s="1"/>
      <c r="AO32" s="1" t="str">
        <f>IF(競技者データ入力シート!$AD38="","",競技者データ入力シート!$AD38)</f>
        <v/>
      </c>
      <c r="AQ32" s="13" t="str">
        <f>IF(競技者データ入力シート!$AD38="","",VLOOKUP(AC32&amp;AO32,$CQ$2:$CR$9,2))</f>
        <v/>
      </c>
      <c r="AR32" s="13" t="str">
        <f>IF(競技者データ入力シート!$AD38="","",B32)</f>
        <v/>
      </c>
      <c r="AS32" s="13" t="str">
        <f>IF(競技者データ入力シート!$AD38="","",C32&amp;AO32)</f>
        <v/>
      </c>
      <c r="AT32" s="13"/>
      <c r="AU32" s="13" t="str">
        <f>IF(競技者データ入力シート!$AD38="","",C32&amp;AO32)</f>
        <v/>
      </c>
      <c r="AV32" s="13" t="str">
        <f>IF(競技者データ入力シート!$AD38="","",C32&amp;AO32)</f>
        <v/>
      </c>
      <c r="AW32" s="13"/>
      <c r="AX32" s="13" t="str">
        <f>IF(競技者データ入力シート!$AD38="","",競技者データ入力シート!$P38)</f>
        <v/>
      </c>
      <c r="AY32" s="1" t="str">
        <f>IF(競技者データ入力シート!AD38="","",COUNTIF($AQ$2:AQ32,AQ32))</f>
        <v/>
      </c>
      <c r="AZ32" s="13" t="str">
        <f t="shared" si="1"/>
        <v/>
      </c>
      <c r="BA32" s="13" t="str">
        <f t="shared" si="2"/>
        <v/>
      </c>
      <c r="BB32" s="13" t="str">
        <f t="shared" si="3"/>
        <v/>
      </c>
      <c r="BC32" s="13" t="str">
        <f t="shared" si="4"/>
        <v/>
      </c>
      <c r="BE32" s="13"/>
      <c r="BF32" s="13"/>
      <c r="BG32" s="13"/>
      <c r="BH32" s="13"/>
      <c r="BI32" s="13"/>
      <c r="BJ32" s="13"/>
      <c r="BK32" s="13"/>
      <c r="BL32" s="13"/>
      <c r="BM32" s="13"/>
      <c r="BO32" s="13"/>
      <c r="BP32" t="str">
        <f>IF(U32="","",(VLOOKUP($U32,データ!$P$2:$Q$41,2,FALSE)))</f>
        <v/>
      </c>
      <c r="BQ32" t="str">
        <f>IF(Y32="","",VLOOKUP(Y32,データ!$P$2:$Q$41,2,FALSE))</f>
        <v/>
      </c>
    </row>
    <row r="33" spans="2:69" x14ac:dyDescent="0.2">
      <c r="B33" t="str">
        <f>IF(競技者データ入力シート!$S$2="","",競技者データ入力シート!$S$2)</f>
        <v/>
      </c>
      <c r="C33" t="str">
        <f>IF(競技者データ入力シート!$D39="","",競技者データ入力シート!$V$2)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t="str">
        <f>ASC(IF(競技者データ入力シート!AB39="","",競技者データ入力シート!AB39))</f>
        <v/>
      </c>
      <c r="AG33" s="1"/>
      <c r="AO33" s="1" t="str">
        <f>IF(競技者データ入力シート!$AD39="","",競技者データ入力シート!$AD39)</f>
        <v/>
      </c>
      <c r="AQ33" s="13" t="str">
        <f>IF(競技者データ入力シート!$AD39="","",VLOOKUP(AC33&amp;AO33,$CQ$2:$CR$9,2))</f>
        <v/>
      </c>
      <c r="AR33" s="13" t="str">
        <f>IF(競技者データ入力シート!$AD39="","",B33)</f>
        <v/>
      </c>
      <c r="AS33" s="13" t="str">
        <f>IF(競技者データ入力シート!$AD39="","",C33&amp;AO33)</f>
        <v/>
      </c>
      <c r="AT33" s="13"/>
      <c r="AU33" s="13" t="str">
        <f>IF(競技者データ入力シート!$AD39="","",C33&amp;AO33)</f>
        <v/>
      </c>
      <c r="AV33" s="13" t="str">
        <f>IF(競技者データ入力シート!$AD39="","",C33&amp;AO33)</f>
        <v/>
      </c>
      <c r="AW33" s="13"/>
      <c r="AX33" s="13" t="str">
        <f>IF(競技者データ入力シート!$AD39="","",競技者データ入力シート!$P39)</f>
        <v/>
      </c>
      <c r="AY33" s="1" t="str">
        <f>IF(競技者データ入力シート!AD39="","",COUNTIF($AQ$2:AQ33,AQ33))</f>
        <v/>
      </c>
      <c r="AZ33" s="13" t="str">
        <f t="shared" si="1"/>
        <v/>
      </c>
      <c r="BA33" s="13" t="str">
        <f t="shared" si="2"/>
        <v/>
      </c>
      <c r="BB33" s="13" t="str">
        <f t="shared" si="3"/>
        <v/>
      </c>
      <c r="BC33" s="13" t="str">
        <f t="shared" si="4"/>
        <v/>
      </c>
      <c r="BE33" s="13"/>
      <c r="BF33" s="13"/>
      <c r="BG33" s="13"/>
      <c r="BH33" s="13"/>
      <c r="BI33" s="13"/>
      <c r="BJ33" s="13"/>
      <c r="BK33" s="13"/>
      <c r="BL33" s="13"/>
      <c r="BM33" s="13"/>
      <c r="BO33" s="13"/>
      <c r="BP33" t="str">
        <f>IF(U33="","",(VLOOKUP($U33,データ!$P$2:$Q$41,2,FALSE)))</f>
        <v/>
      </c>
      <c r="BQ33" t="str">
        <f>IF(Y33="","",VLOOKUP(Y33,データ!$P$2:$Q$41,2,FALSE))</f>
        <v/>
      </c>
    </row>
    <row r="34" spans="2:69" x14ac:dyDescent="0.2">
      <c r="B34" t="str">
        <f>IF(競技者データ入力シート!$S$2="","",競技者データ入力シート!$S$2)</f>
        <v/>
      </c>
      <c r="C34" t="str">
        <f>IF(競技者データ入力シート!$D40="","",競技者データ入力シート!$V$2)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t="str">
        <f>ASC(IF(競技者データ入力シート!AB40="","",競技者データ入力シート!AB40))</f>
        <v/>
      </c>
      <c r="AG34" s="1"/>
      <c r="AO34" s="1" t="str">
        <f>IF(競技者データ入力シート!$AD40="","",競技者データ入力シート!$AD40)</f>
        <v/>
      </c>
      <c r="AQ34" s="13" t="str">
        <f>IF(競技者データ入力シート!$AD40="","",VLOOKUP(AC34&amp;AO34,$CQ$2:$CR$9,2))</f>
        <v/>
      </c>
      <c r="AR34" s="13" t="str">
        <f>IF(競技者データ入力シート!$AD40="","",B34)</f>
        <v/>
      </c>
      <c r="AS34" s="13" t="str">
        <f>IF(競技者データ入力シート!$AD40="","",C34&amp;AO34)</f>
        <v/>
      </c>
      <c r="AT34" s="13"/>
      <c r="AU34" s="13" t="str">
        <f>IF(競技者データ入力シート!$AD40="","",C34&amp;AO34)</f>
        <v/>
      </c>
      <c r="AV34" s="13" t="str">
        <f>IF(競技者データ入力シート!$AD40="","",C34&amp;AO34)</f>
        <v/>
      </c>
      <c r="AW34" s="13"/>
      <c r="AX34" s="13" t="str">
        <f>IF(競技者データ入力シート!$AD40="","",競技者データ入力シート!$P40)</f>
        <v/>
      </c>
      <c r="AY34" s="1" t="str">
        <f>IF(競技者データ入力シート!AD40="","",COUNTIF($AQ$2:AQ34,AQ34))</f>
        <v/>
      </c>
      <c r="AZ34" s="13" t="str">
        <f t="shared" si="1"/>
        <v/>
      </c>
      <c r="BA34" s="13" t="str">
        <f t="shared" si="2"/>
        <v/>
      </c>
      <c r="BB34" s="13" t="str">
        <f t="shared" si="3"/>
        <v/>
      </c>
      <c r="BC34" s="13" t="str">
        <f t="shared" si="4"/>
        <v/>
      </c>
      <c r="BE34" s="13"/>
      <c r="BF34" s="13"/>
      <c r="BG34" s="13"/>
      <c r="BH34" s="13"/>
      <c r="BI34" s="13"/>
      <c r="BJ34" s="13"/>
      <c r="BK34" s="13"/>
      <c r="BL34" s="13"/>
      <c r="BM34" s="13"/>
      <c r="BO34" s="13"/>
      <c r="BP34" t="str">
        <f>IF(U34="","",(VLOOKUP($U34,データ!$P$2:$Q$41,2,FALSE)))</f>
        <v/>
      </c>
      <c r="BQ34" t="str">
        <f>IF(Y34="","",VLOOKUP(Y34,データ!$P$2:$Q$41,2,FALSE))</f>
        <v/>
      </c>
    </row>
    <row r="35" spans="2:69" x14ac:dyDescent="0.2">
      <c r="B35" t="str">
        <f>IF(競技者データ入力シート!$S$2="","",競技者データ入力シート!$S$2)</f>
        <v/>
      </c>
      <c r="C35" t="str">
        <f>IF(競技者データ入力シート!$D41="","",競技者データ入力シート!$V$2)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t="str">
        <f>ASC(IF(競技者データ入力シート!AB41="","",競技者データ入力シート!AB41))</f>
        <v/>
      </c>
      <c r="AG35" s="1"/>
      <c r="AO35" s="1" t="str">
        <f>IF(競技者データ入力シート!$AD41="","",競技者データ入力シート!$AD41)</f>
        <v/>
      </c>
      <c r="AQ35" s="13" t="str">
        <f>IF(競技者データ入力シート!$AD41="","",VLOOKUP(AC35&amp;AO35,$CQ$2:$CR$9,2))</f>
        <v/>
      </c>
      <c r="AR35" s="13" t="str">
        <f>IF(競技者データ入力シート!$AD41="","",B35)</f>
        <v/>
      </c>
      <c r="AS35" s="13" t="str">
        <f>IF(競技者データ入力シート!$AD41="","",C35&amp;AO35)</f>
        <v/>
      </c>
      <c r="AT35" s="13"/>
      <c r="AU35" s="13" t="str">
        <f>IF(競技者データ入力シート!$AD41="","",C35&amp;AO35)</f>
        <v/>
      </c>
      <c r="AV35" s="13" t="str">
        <f>IF(競技者データ入力シート!$AD41="","",C35&amp;AO35)</f>
        <v/>
      </c>
      <c r="AW35" s="13"/>
      <c r="AX35" s="13" t="str">
        <f>IF(競技者データ入力シート!$AD41="","",競技者データ入力シート!$P41)</f>
        <v/>
      </c>
      <c r="AY35" s="1" t="str">
        <f>IF(競技者データ入力シート!AD41="","",COUNTIF($AQ$2:AQ35,AQ35))</f>
        <v/>
      </c>
      <c r="AZ35" s="13" t="str">
        <f t="shared" si="1"/>
        <v/>
      </c>
      <c r="BA35" s="13" t="str">
        <f t="shared" si="2"/>
        <v/>
      </c>
      <c r="BB35" s="13" t="str">
        <f t="shared" si="3"/>
        <v/>
      </c>
      <c r="BC35" s="13" t="str">
        <f t="shared" si="4"/>
        <v/>
      </c>
      <c r="BE35" s="13"/>
      <c r="BF35" s="13"/>
      <c r="BG35" s="13"/>
      <c r="BH35" s="13"/>
      <c r="BI35" s="13"/>
      <c r="BJ35" s="13"/>
      <c r="BK35" s="13"/>
      <c r="BL35" s="13"/>
      <c r="BM35" s="13"/>
      <c r="BO35" s="13"/>
      <c r="BP35" t="str">
        <f>IF(U35="","",(VLOOKUP($U35,データ!$P$2:$Q$41,2,FALSE)))</f>
        <v/>
      </c>
      <c r="BQ35" t="str">
        <f>IF(Y35="","",VLOOKUP(Y35,データ!$P$2:$Q$41,2,FALSE))</f>
        <v/>
      </c>
    </row>
    <row r="36" spans="2:69" x14ac:dyDescent="0.2">
      <c r="B36" t="str">
        <f>IF(競技者データ入力シート!$S$2="","",競技者データ入力シート!$S$2)</f>
        <v/>
      </c>
      <c r="C36" t="str">
        <f>IF(競技者データ入力シート!$D42="","",競技者データ入力シート!$V$2)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t="str">
        <f>ASC(IF(競技者データ入力シート!AB42="","",競技者データ入力シート!AB42))</f>
        <v/>
      </c>
      <c r="AG36" s="1"/>
      <c r="AO36" s="1" t="str">
        <f>IF(競技者データ入力シート!$AD42="","",競技者データ入力シート!$AD42)</f>
        <v/>
      </c>
      <c r="AQ36" s="13" t="str">
        <f>IF(競技者データ入力シート!$AD42="","",VLOOKUP(AC36&amp;AO36,$CQ$2:$CR$9,2))</f>
        <v/>
      </c>
      <c r="AR36" s="13" t="str">
        <f>IF(競技者データ入力シート!$AD42="","",B36)</f>
        <v/>
      </c>
      <c r="AS36" s="13" t="str">
        <f>IF(競技者データ入力シート!$AD42="","",C36&amp;AO36)</f>
        <v/>
      </c>
      <c r="AT36" s="13"/>
      <c r="AU36" s="13" t="str">
        <f>IF(競技者データ入力シート!$AD42="","",C36&amp;AO36)</f>
        <v/>
      </c>
      <c r="AV36" s="13" t="str">
        <f>IF(競技者データ入力シート!$AD42="","",C36&amp;AO36)</f>
        <v/>
      </c>
      <c r="AW36" s="13"/>
      <c r="AX36" s="13" t="str">
        <f>IF(競技者データ入力シート!$AD42="","",競技者データ入力シート!$P42)</f>
        <v/>
      </c>
      <c r="AY36" s="1" t="str">
        <f>IF(競技者データ入力シート!AD42="","",COUNTIF($AQ$2:AQ36,AQ36))</f>
        <v/>
      </c>
      <c r="AZ36" s="13" t="str">
        <f t="shared" si="1"/>
        <v/>
      </c>
      <c r="BA36" s="13" t="str">
        <f t="shared" si="2"/>
        <v/>
      </c>
      <c r="BB36" s="13" t="str">
        <f t="shared" si="3"/>
        <v/>
      </c>
      <c r="BC36" s="13" t="str">
        <f t="shared" si="4"/>
        <v/>
      </c>
      <c r="BE36" s="13"/>
      <c r="BF36" s="13"/>
      <c r="BG36" s="13"/>
      <c r="BH36" s="13"/>
      <c r="BI36" s="13"/>
      <c r="BJ36" s="13"/>
      <c r="BK36" s="13"/>
      <c r="BL36" s="13"/>
      <c r="BM36" s="13"/>
      <c r="BO36" s="13"/>
      <c r="BP36" t="str">
        <f>IF(U36="","",(VLOOKUP($U36,データ!$P$2:$Q$41,2,FALSE)))</f>
        <v/>
      </c>
      <c r="BQ36" t="str">
        <f>IF(Y36="","",VLOOKUP(Y36,データ!$P$2:$Q$41,2,FALSE))</f>
        <v/>
      </c>
    </row>
    <row r="37" spans="2:69" x14ac:dyDescent="0.2">
      <c r="B37" t="str">
        <f>IF(競技者データ入力シート!$S$2="","",競技者データ入力シート!$S$2)</f>
        <v/>
      </c>
      <c r="C37" t="str">
        <f>IF(競技者データ入力シート!$D43="","",競技者データ入力シート!$V$2)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t="str">
        <f>ASC(IF(競技者データ入力シート!AB43="","",競技者データ入力シート!AB43))</f>
        <v/>
      </c>
      <c r="AG37" s="1"/>
      <c r="AO37" s="1" t="str">
        <f>IF(競技者データ入力シート!$AD43="","",競技者データ入力シート!$AD43)</f>
        <v/>
      </c>
      <c r="AQ37" s="13" t="str">
        <f>IF(競技者データ入力シート!$AD43="","",VLOOKUP(AC37&amp;AO37,$CQ$2:$CR$9,2))</f>
        <v/>
      </c>
      <c r="AR37" s="13" t="str">
        <f>IF(競技者データ入力シート!$AD43="","",B37)</f>
        <v/>
      </c>
      <c r="AS37" s="13" t="str">
        <f>IF(競技者データ入力シート!$AD43="","",C37&amp;AO37)</f>
        <v/>
      </c>
      <c r="AT37" s="13"/>
      <c r="AU37" s="13" t="str">
        <f>IF(競技者データ入力シート!$AD43="","",C37&amp;AO37)</f>
        <v/>
      </c>
      <c r="AV37" s="13" t="str">
        <f>IF(競技者データ入力シート!$AD43="","",C37&amp;AO37)</f>
        <v/>
      </c>
      <c r="AW37" s="13"/>
      <c r="AX37" s="13" t="str">
        <f>IF(競技者データ入力シート!$AD43="","",競技者データ入力シート!$P43)</f>
        <v/>
      </c>
      <c r="AY37" s="1" t="str">
        <f>IF(競技者データ入力シート!AD43="","",COUNTIF($AQ$2:AQ37,AQ37))</f>
        <v/>
      </c>
      <c r="AZ37" s="13" t="str">
        <f t="shared" si="1"/>
        <v/>
      </c>
      <c r="BA37" s="13" t="str">
        <f t="shared" si="2"/>
        <v/>
      </c>
      <c r="BB37" s="13" t="str">
        <f t="shared" si="3"/>
        <v/>
      </c>
      <c r="BC37" s="13" t="str">
        <f t="shared" si="4"/>
        <v/>
      </c>
      <c r="BE37" s="13"/>
      <c r="BF37" s="13"/>
      <c r="BG37" s="13"/>
      <c r="BH37" s="13"/>
      <c r="BI37" s="13"/>
      <c r="BJ37" s="13"/>
      <c r="BK37" s="13"/>
      <c r="BL37" s="13"/>
      <c r="BM37" s="13"/>
      <c r="BO37" s="13"/>
      <c r="BP37" t="str">
        <f>IF(U37="","",(VLOOKUP($U37,データ!$P$2:$Q$41,2,FALSE)))</f>
        <v/>
      </c>
      <c r="BQ37" t="str">
        <f>IF(Y37="","",VLOOKUP(Y37,データ!$P$2:$Q$41,2,FALSE))</f>
        <v/>
      </c>
    </row>
    <row r="38" spans="2:69" x14ac:dyDescent="0.2">
      <c r="B38" t="str">
        <f>IF(競技者データ入力シート!$S$2="","",競技者データ入力シート!$S$2)</f>
        <v/>
      </c>
      <c r="C38" t="str">
        <f>IF(競技者データ入力シート!$D44="","",競技者データ入力シート!$V$2)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t="str">
        <f>ASC(IF(競技者データ入力シート!AB44="","",競技者データ入力シート!AB44))</f>
        <v/>
      </c>
      <c r="AG38" s="1"/>
      <c r="AO38" s="1" t="str">
        <f>IF(競技者データ入力シート!$AD44="","",競技者データ入力シート!$AD44)</f>
        <v/>
      </c>
      <c r="AQ38" s="13" t="str">
        <f>IF(競技者データ入力シート!$AD44="","",VLOOKUP(AC38&amp;AO38,$CQ$2:$CR$9,2))</f>
        <v/>
      </c>
      <c r="AR38" s="13" t="str">
        <f>IF(競技者データ入力シート!$AD44="","",B38)</f>
        <v/>
      </c>
      <c r="AS38" s="13" t="str">
        <f>IF(競技者データ入力シート!$AD44="","",C38&amp;AO38)</f>
        <v/>
      </c>
      <c r="AT38" s="13"/>
      <c r="AU38" s="13" t="str">
        <f>IF(競技者データ入力シート!$AD44="","",C38&amp;AO38)</f>
        <v/>
      </c>
      <c r="AV38" s="13" t="str">
        <f>IF(競技者データ入力シート!$AD44="","",C38&amp;AO38)</f>
        <v/>
      </c>
      <c r="AW38" s="13"/>
      <c r="AX38" s="13" t="str">
        <f>IF(競技者データ入力シート!$AD44="","",競技者データ入力シート!$P44)</f>
        <v/>
      </c>
      <c r="AY38" s="1" t="str">
        <f>IF(競技者データ入力シート!AD44="","",COUNTIF($AQ$2:AQ38,AQ38))</f>
        <v/>
      </c>
      <c r="AZ38" s="13" t="str">
        <f t="shared" si="1"/>
        <v/>
      </c>
      <c r="BA38" s="13" t="str">
        <f t="shared" si="2"/>
        <v/>
      </c>
      <c r="BB38" s="13" t="str">
        <f t="shared" si="3"/>
        <v/>
      </c>
      <c r="BC38" s="13" t="str">
        <f t="shared" si="4"/>
        <v/>
      </c>
      <c r="BE38" s="13"/>
      <c r="BF38" s="13"/>
      <c r="BG38" s="13"/>
      <c r="BH38" s="13"/>
      <c r="BI38" s="13"/>
      <c r="BJ38" s="13"/>
      <c r="BK38" s="13"/>
      <c r="BL38" s="13"/>
      <c r="BM38" s="13"/>
      <c r="BO38" s="13"/>
      <c r="BP38" t="str">
        <f>IF(U38="","",(VLOOKUP($U38,データ!$P$2:$Q$41,2,FALSE)))</f>
        <v/>
      </c>
      <c r="BQ38" t="str">
        <f>IF(Y38="","",VLOOKUP(Y38,データ!$P$2:$Q$41,2,FALSE))</f>
        <v/>
      </c>
    </row>
    <row r="39" spans="2:69" x14ac:dyDescent="0.2">
      <c r="B39" t="str">
        <f>IF(競技者データ入力シート!$S$2="","",競技者データ入力シート!$S$2)</f>
        <v/>
      </c>
      <c r="C39" t="str">
        <f>IF(競技者データ入力シート!$D45="","",競技者データ入力シート!$V$2)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t="str">
        <f>ASC(IF(競技者データ入力シート!AB45="","",競技者データ入力シート!AB45))</f>
        <v/>
      </c>
      <c r="AG39" s="1"/>
      <c r="AO39" s="1" t="str">
        <f>IF(競技者データ入力シート!$AD45="","",競技者データ入力シート!$AD45)</f>
        <v/>
      </c>
      <c r="AQ39" s="13" t="str">
        <f>IF(競技者データ入力シート!$AD45="","",VLOOKUP(AC39&amp;AO39,$CQ$2:$CR$9,2))</f>
        <v/>
      </c>
      <c r="AR39" s="13" t="str">
        <f>IF(競技者データ入力シート!$AD45="","",B39)</f>
        <v/>
      </c>
      <c r="AS39" s="13" t="str">
        <f>IF(競技者データ入力シート!$AD45="","",C39&amp;AO39)</f>
        <v/>
      </c>
      <c r="AT39" s="13"/>
      <c r="AU39" s="13" t="str">
        <f>IF(競技者データ入力シート!$AD45="","",C39&amp;AO39)</f>
        <v/>
      </c>
      <c r="AV39" s="13" t="str">
        <f>IF(競技者データ入力シート!$AD45="","",C39&amp;AO39)</f>
        <v/>
      </c>
      <c r="AW39" s="13"/>
      <c r="AX39" s="13" t="str">
        <f>IF(競技者データ入力シート!$AD45="","",競技者データ入力シート!$P45)</f>
        <v/>
      </c>
      <c r="AY39" s="1" t="str">
        <f>IF(競技者データ入力シート!AD45="","",COUNTIF($AQ$2:AQ39,AQ39))</f>
        <v/>
      </c>
      <c r="AZ39" s="13" t="str">
        <f t="shared" si="1"/>
        <v/>
      </c>
      <c r="BA39" s="13" t="str">
        <f t="shared" si="2"/>
        <v/>
      </c>
      <c r="BB39" s="13" t="str">
        <f t="shared" si="3"/>
        <v/>
      </c>
      <c r="BC39" s="13" t="str">
        <f t="shared" si="4"/>
        <v/>
      </c>
      <c r="BE39" s="13"/>
      <c r="BF39" s="13"/>
      <c r="BG39" s="13"/>
      <c r="BH39" s="13"/>
      <c r="BI39" s="13"/>
      <c r="BJ39" s="13"/>
      <c r="BK39" s="13"/>
      <c r="BL39" s="13"/>
      <c r="BM39" s="13"/>
      <c r="BO39" s="13"/>
      <c r="BP39" t="str">
        <f>IF(U39="","",(VLOOKUP($U39,データ!$P$2:$Q$41,2,FALSE)))</f>
        <v/>
      </c>
      <c r="BQ39" t="str">
        <f>IF(Y39="","",VLOOKUP(Y39,データ!$P$2:$Q$41,2,FALSE))</f>
        <v/>
      </c>
    </row>
    <row r="40" spans="2:69" x14ac:dyDescent="0.2">
      <c r="B40" t="str">
        <f>IF(競技者データ入力シート!$S$2="","",競技者データ入力シート!$S$2)</f>
        <v/>
      </c>
      <c r="C40" t="str">
        <f>IF(競技者データ入力シート!$D46="","",競技者データ入力シート!$V$2)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t="str">
        <f>ASC(IF(競技者データ入力シート!AB46="","",競技者データ入力シート!AB46))</f>
        <v/>
      </c>
      <c r="AG40" s="1"/>
      <c r="AO40" s="1" t="str">
        <f>IF(競技者データ入力シート!$AD46="","",競技者データ入力シート!$AD46)</f>
        <v/>
      </c>
      <c r="AQ40" s="13" t="str">
        <f>IF(競技者データ入力シート!$AD46="","",VLOOKUP(AC40&amp;AO40,$CQ$2:$CR$9,2))</f>
        <v/>
      </c>
      <c r="AR40" s="13" t="str">
        <f>IF(競技者データ入力シート!$AD46="","",B40)</f>
        <v/>
      </c>
      <c r="AS40" s="13" t="str">
        <f>IF(競技者データ入力シート!$AD46="","",C40&amp;AO40)</f>
        <v/>
      </c>
      <c r="AT40" s="13"/>
      <c r="AU40" s="13" t="str">
        <f>IF(競技者データ入力シート!$AD46="","",C40&amp;AO40)</f>
        <v/>
      </c>
      <c r="AV40" s="13" t="str">
        <f>IF(競技者データ入力シート!$AD46="","",C40&amp;AO40)</f>
        <v/>
      </c>
      <c r="AW40" s="13"/>
      <c r="AX40" s="13" t="str">
        <f>IF(競技者データ入力シート!$AD46="","",競技者データ入力シート!$P46)</f>
        <v/>
      </c>
      <c r="AY40" s="1" t="str">
        <f>IF(競技者データ入力シート!AD46="","",COUNTIF($AQ$2:AQ40,AQ40))</f>
        <v/>
      </c>
      <c r="AZ40" s="13" t="str">
        <f t="shared" si="1"/>
        <v/>
      </c>
      <c r="BA40" s="13" t="str">
        <f t="shared" si="2"/>
        <v/>
      </c>
      <c r="BB40" s="13" t="str">
        <f t="shared" si="3"/>
        <v/>
      </c>
      <c r="BC40" s="13" t="str">
        <f t="shared" si="4"/>
        <v/>
      </c>
      <c r="BE40" s="13"/>
      <c r="BF40" s="13"/>
      <c r="BG40" s="13"/>
      <c r="BH40" s="13"/>
      <c r="BI40" s="13"/>
      <c r="BJ40" s="13"/>
      <c r="BK40" s="13"/>
      <c r="BL40" s="13"/>
      <c r="BM40" s="13"/>
      <c r="BO40" s="13"/>
      <c r="BP40" t="str">
        <f>IF(U40="","",(VLOOKUP($U40,データ!$P$2:$Q$41,2,FALSE)))</f>
        <v/>
      </c>
      <c r="BQ40" t="str">
        <f>IF(Y40="","",VLOOKUP(Y40,データ!$P$2:$Q$41,2,FALSE))</f>
        <v/>
      </c>
    </row>
    <row r="41" spans="2:69" x14ac:dyDescent="0.2">
      <c r="B41" t="str">
        <f>IF(競技者データ入力シート!$S$2="","",競技者データ入力シート!$S$2)</f>
        <v/>
      </c>
      <c r="C41" t="str">
        <f>IF(競技者データ入力シート!$D47="","",競技者データ入力シート!$V$2)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t="str">
        <f>ASC(IF(競技者データ入力シート!AB47="","",競技者データ入力シート!AB47))</f>
        <v/>
      </c>
      <c r="AG41" s="1"/>
      <c r="AO41" s="1" t="str">
        <f>IF(競技者データ入力シート!$AD47="","",競技者データ入力シート!$AD47)</f>
        <v/>
      </c>
      <c r="AQ41" s="13" t="str">
        <f>IF(競技者データ入力シート!$AD47="","",VLOOKUP(AC41&amp;AO41,$CQ$2:$CR$9,2))</f>
        <v/>
      </c>
      <c r="AR41" s="13" t="str">
        <f>IF(競技者データ入力シート!$AD47="","",B41)</f>
        <v/>
      </c>
      <c r="AS41" s="13" t="str">
        <f>IF(競技者データ入力シート!$AD47="","",C41&amp;AO41)</f>
        <v/>
      </c>
      <c r="AT41" s="13"/>
      <c r="AU41" s="13" t="str">
        <f>IF(競技者データ入力シート!$AD47="","",C41&amp;AO41)</f>
        <v/>
      </c>
      <c r="AV41" s="13" t="str">
        <f>IF(競技者データ入力シート!$AD47="","",C41&amp;AO41)</f>
        <v/>
      </c>
      <c r="AW41" s="13"/>
      <c r="AX41" s="13" t="str">
        <f>IF(競技者データ入力シート!$AD47="","",競技者データ入力シート!$P47)</f>
        <v/>
      </c>
      <c r="AY41" s="1" t="str">
        <f>IF(競技者データ入力シート!AD47="","",COUNTIF($AQ$2:AQ41,AQ41))</f>
        <v/>
      </c>
      <c r="AZ41" s="13" t="str">
        <f t="shared" si="1"/>
        <v/>
      </c>
      <c r="BA41" s="13" t="str">
        <f t="shared" si="2"/>
        <v/>
      </c>
      <c r="BB41" s="13" t="str">
        <f t="shared" si="3"/>
        <v/>
      </c>
      <c r="BC41" s="13" t="str">
        <f t="shared" si="4"/>
        <v/>
      </c>
      <c r="BE41" s="13"/>
      <c r="BF41" s="13"/>
      <c r="BG41" s="13"/>
      <c r="BH41" s="13"/>
      <c r="BI41" s="13"/>
      <c r="BJ41" s="13"/>
      <c r="BK41" s="13"/>
      <c r="BL41" s="13"/>
      <c r="BM41" s="13"/>
      <c r="BO41" s="13"/>
      <c r="BP41" t="str">
        <f>IF(U41="","",(VLOOKUP($U41,データ!$P$2:$Q$41,2,FALSE)))</f>
        <v/>
      </c>
      <c r="BQ41" t="str">
        <f>IF(Y41="","",VLOOKUP(Y41,データ!$P$2:$Q$41,2,FALSE))</f>
        <v/>
      </c>
    </row>
    <row r="42" spans="2:69" x14ac:dyDescent="0.2">
      <c r="B42" t="str">
        <f>IF(競技者データ入力シート!$S$2="","",競技者データ入力シート!$S$2)</f>
        <v/>
      </c>
      <c r="C42" t="str">
        <f>IF(競技者データ入力シート!$D48="","",競技者データ入力シート!$V$2)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t="str">
        <f>ASC(IF(競技者データ入力シート!AB48="","",競技者データ入力シート!AB48))</f>
        <v/>
      </c>
      <c r="AG42" s="1"/>
      <c r="AO42" s="1" t="str">
        <f>IF(競技者データ入力シート!$AD48="","",競技者データ入力シート!$AD48)</f>
        <v/>
      </c>
      <c r="AQ42" s="13" t="str">
        <f>IF(競技者データ入力シート!$AD48="","",VLOOKUP(AC42&amp;AO42,$CQ$2:$CR$9,2))</f>
        <v/>
      </c>
      <c r="AR42" s="13" t="str">
        <f>IF(競技者データ入力シート!$AD48="","",B42)</f>
        <v/>
      </c>
      <c r="AS42" s="13" t="str">
        <f>IF(競技者データ入力シート!$AD48="","",C42&amp;AO42)</f>
        <v/>
      </c>
      <c r="AT42" s="13"/>
      <c r="AU42" s="13" t="str">
        <f>IF(競技者データ入力シート!$AD48="","",C42&amp;AO42)</f>
        <v/>
      </c>
      <c r="AV42" s="13" t="str">
        <f>IF(競技者データ入力シート!$AD48="","",C42&amp;AO42)</f>
        <v/>
      </c>
      <c r="AW42" s="13"/>
      <c r="AX42" s="13" t="str">
        <f>IF(競技者データ入力シート!$AD48="","",競技者データ入力シート!$P48)</f>
        <v/>
      </c>
      <c r="AY42" s="1" t="str">
        <f>IF(競技者データ入力シート!AD48="","",COUNTIF($AQ$2:AQ42,AQ42))</f>
        <v/>
      </c>
      <c r="AZ42" s="13" t="str">
        <f t="shared" si="1"/>
        <v/>
      </c>
      <c r="BA42" s="13" t="str">
        <f t="shared" si="2"/>
        <v/>
      </c>
      <c r="BB42" s="13" t="str">
        <f t="shared" si="3"/>
        <v/>
      </c>
      <c r="BC42" s="13" t="str">
        <f t="shared" si="4"/>
        <v/>
      </c>
      <c r="BE42" s="13"/>
      <c r="BF42" s="13"/>
      <c r="BG42" s="13"/>
      <c r="BH42" s="13"/>
      <c r="BI42" s="13"/>
      <c r="BJ42" s="13"/>
      <c r="BK42" s="13"/>
      <c r="BL42" s="13"/>
      <c r="BM42" s="13"/>
      <c r="BO42" s="13"/>
      <c r="BP42" t="str">
        <f>IF(U42="","",(VLOOKUP($U42,データ!$P$2:$Q$41,2,FALSE)))</f>
        <v/>
      </c>
      <c r="BQ42" t="str">
        <f>IF(Y42="","",VLOOKUP(Y42,データ!$P$2:$Q$41,2,FALSE))</f>
        <v/>
      </c>
    </row>
    <row r="43" spans="2:69" x14ac:dyDescent="0.2">
      <c r="B43" t="str">
        <f>IF(競技者データ入力シート!$S$2="","",競技者データ入力シート!$S$2)</f>
        <v/>
      </c>
      <c r="C43" t="str">
        <f>IF(競技者データ入力シート!$D49="","",競技者データ入力シート!$V$2)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t="str">
        <f>ASC(IF(競技者データ入力シート!AB49="","",競技者データ入力シート!AB49))</f>
        <v/>
      </c>
      <c r="AG43" s="1"/>
      <c r="AO43" s="1" t="str">
        <f>IF(競技者データ入力シート!$AD49="","",競技者データ入力シート!$AD49)</f>
        <v/>
      </c>
      <c r="AQ43" s="13" t="str">
        <f>IF(競技者データ入力シート!$AD49="","",VLOOKUP(AC43&amp;AO43,$CQ$2:$CR$9,2))</f>
        <v/>
      </c>
      <c r="AR43" s="13" t="str">
        <f>IF(競技者データ入力シート!$AD49="","",B43)</f>
        <v/>
      </c>
      <c r="AS43" s="13" t="str">
        <f>IF(競技者データ入力シート!$AD49="","",C43&amp;AO43)</f>
        <v/>
      </c>
      <c r="AT43" s="13"/>
      <c r="AU43" s="13" t="str">
        <f>IF(競技者データ入力シート!$AD49="","",C43&amp;AO43)</f>
        <v/>
      </c>
      <c r="AV43" s="13" t="str">
        <f>IF(競技者データ入力シート!$AD49="","",C43&amp;AO43)</f>
        <v/>
      </c>
      <c r="AW43" s="13"/>
      <c r="AX43" s="13" t="str">
        <f>IF(競技者データ入力シート!$AD49="","",競技者データ入力シート!$P49)</f>
        <v/>
      </c>
      <c r="AY43" s="1" t="str">
        <f>IF(競技者データ入力シート!AD49="","",COUNTIF($AQ$2:AQ43,AQ43))</f>
        <v/>
      </c>
      <c r="AZ43" s="13" t="str">
        <f t="shared" si="1"/>
        <v/>
      </c>
      <c r="BA43" s="13" t="str">
        <f t="shared" si="2"/>
        <v/>
      </c>
      <c r="BB43" s="13" t="str">
        <f t="shared" si="3"/>
        <v/>
      </c>
      <c r="BC43" s="13" t="str">
        <f t="shared" si="4"/>
        <v/>
      </c>
      <c r="BE43" s="13"/>
      <c r="BF43" s="13"/>
      <c r="BG43" s="13"/>
      <c r="BH43" s="13"/>
      <c r="BI43" s="13"/>
      <c r="BJ43" s="13"/>
      <c r="BK43" s="13"/>
      <c r="BL43" s="13"/>
      <c r="BM43" s="13"/>
      <c r="BO43" s="13"/>
      <c r="BP43" t="str">
        <f>IF(U43="","",(VLOOKUP($U43,データ!$P$2:$Q$41,2,FALSE)))</f>
        <v/>
      </c>
      <c r="BQ43" t="str">
        <f>IF(Y43="","",VLOOKUP(Y43,データ!$P$2:$Q$41,2,FALSE))</f>
        <v/>
      </c>
    </row>
    <row r="44" spans="2:69" x14ac:dyDescent="0.2">
      <c r="B44" t="str">
        <f>IF(競技者データ入力シート!$S$2="","",競技者データ入力シート!$S$2)</f>
        <v/>
      </c>
      <c r="C44" t="str">
        <f>IF(競技者データ入力シート!$D50="","",競技者データ入力シート!$V$2)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t="str">
        <f>ASC(IF(競技者データ入力シート!AB50="","",競技者データ入力シート!AB50))</f>
        <v/>
      </c>
      <c r="AG44" s="1"/>
      <c r="AO44" s="1" t="str">
        <f>IF(競技者データ入力シート!$AD50="","",競技者データ入力シート!$AD50)</f>
        <v/>
      </c>
      <c r="AQ44" s="13" t="str">
        <f>IF(競技者データ入力シート!$AD50="","",VLOOKUP(AC44&amp;AO44,$CQ$2:$CR$9,2))</f>
        <v/>
      </c>
      <c r="AR44" s="13" t="str">
        <f>IF(競技者データ入力シート!$AD50="","",B44)</f>
        <v/>
      </c>
      <c r="AS44" s="13" t="str">
        <f>IF(競技者データ入力シート!$AD50="","",C44&amp;AO44)</f>
        <v/>
      </c>
      <c r="AT44" s="13"/>
      <c r="AU44" s="13" t="str">
        <f>IF(競技者データ入力シート!$AD50="","",C44&amp;AO44)</f>
        <v/>
      </c>
      <c r="AV44" s="13" t="str">
        <f>IF(競技者データ入力シート!$AD50="","",C44&amp;AO44)</f>
        <v/>
      </c>
      <c r="AW44" s="13"/>
      <c r="AX44" s="13" t="str">
        <f>IF(競技者データ入力シート!$AD50="","",競技者データ入力シート!$P50)</f>
        <v/>
      </c>
      <c r="AY44" s="1" t="str">
        <f>IF(競技者データ入力シート!AD50="","",COUNTIF($AQ$2:AQ44,AQ44))</f>
        <v/>
      </c>
      <c r="AZ44" s="13" t="str">
        <f t="shared" si="1"/>
        <v/>
      </c>
      <c r="BA44" s="13" t="str">
        <f t="shared" si="2"/>
        <v/>
      </c>
      <c r="BB44" s="13" t="str">
        <f t="shared" si="3"/>
        <v/>
      </c>
      <c r="BC44" s="13" t="str">
        <f t="shared" si="4"/>
        <v/>
      </c>
      <c r="BE44" s="13"/>
      <c r="BF44" s="13"/>
      <c r="BG44" s="13"/>
      <c r="BH44" s="13"/>
      <c r="BI44" s="13"/>
      <c r="BJ44" s="13"/>
      <c r="BK44" s="13"/>
      <c r="BL44" s="13"/>
      <c r="BM44" s="13"/>
      <c r="BO44" s="13"/>
      <c r="BP44" t="str">
        <f>IF(U44="","",(VLOOKUP($U44,データ!$P$2:$Q$41,2,FALSE)))</f>
        <v/>
      </c>
      <c r="BQ44" t="str">
        <f>IF(Y44="","",VLOOKUP(Y44,データ!$P$2:$Q$41,2,FALSE))</f>
        <v/>
      </c>
    </row>
    <row r="45" spans="2:69" x14ac:dyDescent="0.2">
      <c r="B45" t="str">
        <f>IF(競技者データ入力シート!$S$2="","",競技者データ入力シート!$S$2)</f>
        <v/>
      </c>
      <c r="C45" t="str">
        <f>IF(競技者データ入力シート!$D51="","",競技者データ入力シート!$V$2)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t="str">
        <f>ASC(IF(競技者データ入力シート!AB51="","",競技者データ入力シート!AB51))</f>
        <v/>
      </c>
      <c r="AG45" s="1"/>
      <c r="AO45" s="1" t="str">
        <f>IF(競技者データ入力シート!$AD51="","",競技者データ入力シート!$AD51)</f>
        <v/>
      </c>
      <c r="AQ45" s="13" t="str">
        <f>IF(競技者データ入力シート!$AD51="","",VLOOKUP(AC45&amp;AO45,$CQ$2:$CR$9,2))</f>
        <v/>
      </c>
      <c r="AR45" s="13" t="str">
        <f>IF(競技者データ入力シート!$AD51="","",B45)</f>
        <v/>
      </c>
      <c r="AS45" s="13" t="str">
        <f>IF(競技者データ入力シート!$AD51="","",C45&amp;AO45)</f>
        <v/>
      </c>
      <c r="AT45" s="13"/>
      <c r="AU45" s="13" t="str">
        <f>IF(競技者データ入力シート!$AD51="","",C45&amp;AO45)</f>
        <v/>
      </c>
      <c r="AV45" s="13" t="str">
        <f>IF(競技者データ入力シート!$AD51="","",C45&amp;AO45)</f>
        <v/>
      </c>
      <c r="AW45" s="13"/>
      <c r="AX45" s="13" t="str">
        <f>IF(競技者データ入力シート!$AD51="","",競技者データ入力シート!$P51)</f>
        <v/>
      </c>
      <c r="AY45" s="1" t="str">
        <f>IF(競技者データ入力シート!AD51="","",COUNTIF($AQ$2:AQ45,AQ45))</f>
        <v/>
      </c>
      <c r="AZ45" s="13" t="str">
        <f t="shared" si="1"/>
        <v/>
      </c>
      <c r="BA45" s="13" t="str">
        <f t="shared" si="2"/>
        <v/>
      </c>
      <c r="BB45" s="13" t="str">
        <f t="shared" si="3"/>
        <v/>
      </c>
      <c r="BC45" s="13" t="str">
        <f t="shared" si="4"/>
        <v/>
      </c>
      <c r="BE45" s="13"/>
      <c r="BF45" s="13"/>
      <c r="BG45" s="13"/>
      <c r="BH45" s="13"/>
      <c r="BI45" s="13"/>
      <c r="BJ45" s="13"/>
      <c r="BK45" s="13"/>
      <c r="BL45" s="13"/>
      <c r="BM45" s="13"/>
      <c r="BO45" s="13"/>
      <c r="BP45" t="str">
        <f>IF(U45="","",(VLOOKUP($U45,データ!$P$2:$Q$41,2,FALSE)))</f>
        <v/>
      </c>
      <c r="BQ45" t="str">
        <f>IF(Y45="","",VLOOKUP(Y45,データ!$P$2:$Q$41,2,FALSE))</f>
        <v/>
      </c>
    </row>
    <row r="46" spans="2:69" x14ac:dyDescent="0.2">
      <c r="B46" t="str">
        <f>IF(競技者データ入力シート!$S$2="","",競技者データ入力シート!$S$2)</f>
        <v/>
      </c>
      <c r="C46" t="str">
        <f>IF(競技者データ入力シート!$D52="","",競技者データ入力シート!$V$2)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t="str">
        <f>ASC(IF(競技者データ入力シート!AB52="","",競技者データ入力シート!AB52))</f>
        <v/>
      </c>
      <c r="AG46" s="1"/>
      <c r="AO46" s="1" t="str">
        <f>IF(競技者データ入力シート!$AD52="","",競技者データ入力シート!$AD52)</f>
        <v/>
      </c>
      <c r="AQ46" s="13" t="str">
        <f>IF(競技者データ入力シート!$AD52="","",VLOOKUP(AC46&amp;AO46,$CQ$2:$CR$9,2))</f>
        <v/>
      </c>
      <c r="AR46" s="13" t="str">
        <f>IF(競技者データ入力シート!$AD52="","",B46)</f>
        <v/>
      </c>
      <c r="AS46" s="13" t="str">
        <f>IF(競技者データ入力シート!$AD52="","",C46&amp;AO46)</f>
        <v/>
      </c>
      <c r="AT46" s="13"/>
      <c r="AU46" s="13" t="str">
        <f>IF(競技者データ入力シート!$AD52="","",C46&amp;AO46)</f>
        <v/>
      </c>
      <c r="AV46" s="13" t="str">
        <f>IF(競技者データ入力シート!$AD52="","",C46&amp;AO46)</f>
        <v/>
      </c>
      <c r="AW46" s="13"/>
      <c r="AX46" s="13" t="str">
        <f>IF(競技者データ入力シート!$AD52="","",競技者データ入力シート!$P52)</f>
        <v/>
      </c>
      <c r="AY46" s="1" t="str">
        <f>IF(競技者データ入力シート!AD52="","",COUNTIF($AQ$2:AQ46,AQ46))</f>
        <v/>
      </c>
      <c r="AZ46" s="13" t="str">
        <f t="shared" si="1"/>
        <v/>
      </c>
      <c r="BA46" s="13" t="str">
        <f t="shared" si="2"/>
        <v/>
      </c>
      <c r="BB46" s="13" t="str">
        <f t="shared" si="3"/>
        <v/>
      </c>
      <c r="BC46" s="13" t="str">
        <f t="shared" si="4"/>
        <v/>
      </c>
      <c r="BE46" s="13"/>
      <c r="BF46" s="13"/>
      <c r="BG46" s="13"/>
      <c r="BH46" s="13"/>
      <c r="BI46" s="13"/>
      <c r="BJ46" s="13"/>
      <c r="BK46" s="13"/>
      <c r="BL46" s="13"/>
      <c r="BM46" s="13"/>
      <c r="BO46" s="13"/>
      <c r="BP46" t="str">
        <f>IF(U46="","",(VLOOKUP($U46,データ!$P$2:$Q$41,2,FALSE)))</f>
        <v/>
      </c>
      <c r="BQ46" t="str">
        <f>IF(Y46="","",VLOOKUP(Y46,データ!$P$2:$Q$41,2,FALSE))</f>
        <v/>
      </c>
    </row>
    <row r="47" spans="2:69" x14ac:dyDescent="0.2">
      <c r="B47" t="str">
        <f>IF(競技者データ入力シート!$S$2="","",競技者データ入力シート!$S$2)</f>
        <v/>
      </c>
      <c r="C47" t="str">
        <f>IF(競技者データ入力シート!$D53="","",競技者データ入力シート!$V$2)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t="str">
        <f>ASC(IF(競技者データ入力シート!AB53="","",競技者データ入力シート!AB53))</f>
        <v/>
      </c>
      <c r="AG47" s="1"/>
      <c r="AO47" s="1" t="str">
        <f>IF(競技者データ入力シート!$AD53="","",競技者データ入力シート!$AD53)</f>
        <v/>
      </c>
      <c r="AQ47" s="13" t="str">
        <f>IF(競技者データ入力シート!$AD53="","",VLOOKUP(AC47&amp;AO47,$CQ$2:$CR$9,2))</f>
        <v/>
      </c>
      <c r="AR47" s="13" t="str">
        <f>IF(競技者データ入力シート!$AD53="","",B47)</f>
        <v/>
      </c>
      <c r="AS47" s="13" t="str">
        <f>IF(競技者データ入力シート!$AD53="","",C47&amp;AO47)</f>
        <v/>
      </c>
      <c r="AT47" s="13"/>
      <c r="AU47" s="13" t="str">
        <f>IF(競技者データ入力シート!$AD53="","",C47&amp;AO47)</f>
        <v/>
      </c>
      <c r="AV47" s="13" t="str">
        <f>IF(競技者データ入力シート!$AD53="","",C47&amp;AO47)</f>
        <v/>
      </c>
      <c r="AW47" s="13"/>
      <c r="AX47" s="13" t="str">
        <f>IF(競技者データ入力シート!$AD53="","",競技者データ入力シート!$P53)</f>
        <v/>
      </c>
      <c r="AY47" s="1" t="str">
        <f>IF(競技者データ入力シート!AD53="","",COUNTIF($AQ$2:AQ47,AQ47))</f>
        <v/>
      </c>
      <c r="AZ47" s="13" t="str">
        <f t="shared" si="1"/>
        <v/>
      </c>
      <c r="BA47" s="13" t="str">
        <f t="shared" si="2"/>
        <v/>
      </c>
      <c r="BB47" s="13" t="str">
        <f t="shared" si="3"/>
        <v/>
      </c>
      <c r="BC47" s="13" t="str">
        <f t="shared" si="4"/>
        <v/>
      </c>
      <c r="BE47" s="13"/>
      <c r="BF47" s="13"/>
      <c r="BG47" s="13"/>
      <c r="BH47" s="13"/>
      <c r="BI47" s="13"/>
      <c r="BJ47" s="13"/>
      <c r="BK47" s="13"/>
      <c r="BL47" s="13"/>
      <c r="BM47" s="13"/>
      <c r="BO47" s="13"/>
      <c r="BP47" t="str">
        <f>IF(U47="","",(VLOOKUP($U47,データ!$P$2:$Q$41,2,FALSE)))</f>
        <v/>
      </c>
      <c r="BQ47" t="str">
        <f>IF(Y47="","",VLOOKUP(Y47,データ!$P$2:$Q$41,2,FALSE))</f>
        <v/>
      </c>
    </row>
    <row r="48" spans="2:69" x14ac:dyDescent="0.2">
      <c r="B48" t="str">
        <f>IF(競技者データ入力シート!$S$2="","",競技者データ入力シート!$S$2)</f>
        <v/>
      </c>
      <c r="C48" t="str">
        <f>IF(競技者データ入力シート!$D54="","",競技者データ入力シート!$V$2)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t="str">
        <f>ASC(IF(競技者データ入力シート!AB54="","",競技者データ入力シート!AB54))</f>
        <v/>
      </c>
      <c r="AG48" s="1"/>
      <c r="AO48" s="1" t="str">
        <f>IF(競技者データ入力シート!$AD54="","",競技者データ入力シート!$AD54)</f>
        <v/>
      </c>
      <c r="AQ48" s="13" t="str">
        <f>IF(競技者データ入力シート!$AD54="","",VLOOKUP(AC48&amp;AO48,$CQ$2:$CR$9,2))</f>
        <v/>
      </c>
      <c r="AR48" s="13" t="str">
        <f>IF(競技者データ入力シート!$AD54="","",B48)</f>
        <v/>
      </c>
      <c r="AS48" s="13" t="str">
        <f>IF(競技者データ入力シート!$AD54="","",C48&amp;AO48)</f>
        <v/>
      </c>
      <c r="AT48" s="13"/>
      <c r="AU48" s="13" t="str">
        <f>IF(競技者データ入力シート!$AD54="","",C48&amp;AO48)</f>
        <v/>
      </c>
      <c r="AV48" s="13" t="str">
        <f>IF(競技者データ入力シート!$AD54="","",C48&amp;AO48)</f>
        <v/>
      </c>
      <c r="AW48" s="13"/>
      <c r="AX48" s="13" t="str">
        <f>IF(競技者データ入力シート!$AD54="","",競技者データ入力シート!$P54)</f>
        <v/>
      </c>
      <c r="AY48" s="1" t="str">
        <f>IF(競技者データ入力シート!AD54="","",COUNTIF($AQ$2:AQ48,AQ48))</f>
        <v/>
      </c>
      <c r="AZ48" s="13" t="str">
        <f t="shared" si="1"/>
        <v/>
      </c>
      <c r="BA48" s="13" t="str">
        <f t="shared" si="2"/>
        <v/>
      </c>
      <c r="BB48" s="13" t="str">
        <f t="shared" si="3"/>
        <v/>
      </c>
      <c r="BC48" s="13" t="str">
        <f t="shared" si="4"/>
        <v/>
      </c>
      <c r="BE48" s="13"/>
      <c r="BF48" s="13"/>
      <c r="BG48" s="13"/>
      <c r="BH48" s="13"/>
      <c r="BI48" s="13"/>
      <c r="BJ48" s="13"/>
      <c r="BK48" s="13"/>
      <c r="BL48" s="13"/>
      <c r="BM48" s="13"/>
      <c r="BO48" s="13"/>
      <c r="BP48" t="str">
        <f>IF(U48="","",(VLOOKUP($U48,データ!$P$2:$Q$41,2,FALSE)))</f>
        <v/>
      </c>
      <c r="BQ48" t="str">
        <f>IF(Y48="","",VLOOKUP(Y48,データ!$P$2:$Q$41,2,FALSE))</f>
        <v/>
      </c>
    </row>
    <row r="49" spans="2:69" x14ac:dyDescent="0.2">
      <c r="B49" t="str">
        <f>IF(競技者データ入力シート!$S$2="","",競技者データ入力シート!$S$2)</f>
        <v/>
      </c>
      <c r="C49" t="str">
        <f>IF(競技者データ入力シート!$D55="","",競技者データ入力シート!$V$2)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t="str">
        <f>ASC(IF(競技者データ入力シート!AB55="","",競技者データ入力シート!AB55))</f>
        <v/>
      </c>
      <c r="AG49" s="1"/>
      <c r="AO49" s="1" t="str">
        <f>IF(競技者データ入力シート!$AD55="","",競技者データ入力シート!$AD55)</f>
        <v/>
      </c>
      <c r="AQ49" s="13" t="str">
        <f>IF(競技者データ入力シート!$AD55="","",VLOOKUP(AC49&amp;AO49,$CQ$2:$CR$9,2))</f>
        <v/>
      </c>
      <c r="AR49" s="13" t="str">
        <f>IF(競技者データ入力シート!$AD55="","",B49)</f>
        <v/>
      </c>
      <c r="AS49" s="13" t="str">
        <f>IF(競技者データ入力シート!$AD55="","",C49&amp;AO49)</f>
        <v/>
      </c>
      <c r="AT49" s="13"/>
      <c r="AU49" s="13" t="str">
        <f>IF(競技者データ入力シート!$AD55="","",C49&amp;AO49)</f>
        <v/>
      </c>
      <c r="AV49" s="13" t="str">
        <f>IF(競技者データ入力シート!$AD55="","",C49&amp;AO49)</f>
        <v/>
      </c>
      <c r="AW49" s="13"/>
      <c r="AX49" s="13" t="str">
        <f>IF(競技者データ入力シート!$AD55="","",競技者データ入力シート!$P55)</f>
        <v/>
      </c>
      <c r="AY49" s="1" t="str">
        <f>IF(競技者データ入力シート!AD55="","",COUNTIF($AQ$2:AQ49,AQ49))</f>
        <v/>
      </c>
      <c r="AZ49" s="13" t="str">
        <f t="shared" si="1"/>
        <v/>
      </c>
      <c r="BA49" s="13" t="str">
        <f t="shared" si="2"/>
        <v/>
      </c>
      <c r="BB49" s="13" t="str">
        <f t="shared" si="3"/>
        <v/>
      </c>
      <c r="BC49" s="13" t="str">
        <f t="shared" si="4"/>
        <v/>
      </c>
      <c r="BE49" s="13"/>
      <c r="BF49" s="13"/>
      <c r="BG49" s="13"/>
      <c r="BH49" s="13"/>
      <c r="BI49" s="13"/>
      <c r="BJ49" s="13"/>
      <c r="BK49" s="13"/>
      <c r="BL49" s="13"/>
      <c r="BM49" s="13"/>
      <c r="BO49" s="13"/>
      <c r="BP49" t="str">
        <f>IF(U49="","",(VLOOKUP($U49,データ!$P$2:$Q$41,2,FALSE)))</f>
        <v/>
      </c>
      <c r="BQ49" t="str">
        <f>IF(Y49="","",VLOOKUP(Y49,データ!$P$2:$Q$41,2,FALSE))</f>
        <v/>
      </c>
    </row>
    <row r="50" spans="2:69" x14ac:dyDescent="0.2">
      <c r="B50" t="str">
        <f>IF(競技者データ入力シート!$S$2="","",競技者データ入力シート!$S$2)</f>
        <v/>
      </c>
      <c r="C50" t="str">
        <f>IF(競技者データ入力シート!$D56="","",競技者データ入力シート!$V$2)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t="str">
        <f>ASC(IF(競技者データ入力シート!AB56="","",競技者データ入力シート!AB56))</f>
        <v/>
      </c>
      <c r="AG50" s="1"/>
      <c r="AO50" s="1" t="str">
        <f>IF(競技者データ入力シート!$AD56="","",競技者データ入力シート!$AD56)</f>
        <v/>
      </c>
      <c r="AQ50" s="13" t="str">
        <f>IF(競技者データ入力シート!$AD56="","",VLOOKUP(AC50&amp;AO50,$CQ$2:$CR$9,2))</f>
        <v/>
      </c>
      <c r="AR50" s="13" t="str">
        <f>IF(競技者データ入力シート!$AD56="","",B50)</f>
        <v/>
      </c>
      <c r="AS50" s="13" t="str">
        <f>IF(競技者データ入力シート!$AD56="","",C50&amp;AO50)</f>
        <v/>
      </c>
      <c r="AT50" s="13"/>
      <c r="AU50" s="13" t="str">
        <f>IF(競技者データ入力シート!$AD56="","",C50&amp;AO50)</f>
        <v/>
      </c>
      <c r="AV50" s="13" t="str">
        <f>IF(競技者データ入力シート!$AD56="","",C50&amp;AO50)</f>
        <v/>
      </c>
      <c r="AW50" s="13"/>
      <c r="AX50" s="13" t="str">
        <f>IF(競技者データ入力シート!$AD56="","",競技者データ入力シート!$P56)</f>
        <v/>
      </c>
      <c r="AY50" s="1" t="str">
        <f>IF(競技者データ入力シート!AD56="","",COUNTIF($AQ$2:AQ50,AQ50))</f>
        <v/>
      </c>
      <c r="AZ50" s="13" t="str">
        <f t="shared" si="1"/>
        <v/>
      </c>
      <c r="BA50" s="13" t="str">
        <f t="shared" si="2"/>
        <v/>
      </c>
      <c r="BB50" s="13" t="str">
        <f t="shared" si="3"/>
        <v/>
      </c>
      <c r="BC50" s="13" t="str">
        <f t="shared" si="4"/>
        <v/>
      </c>
      <c r="BE50" s="13"/>
      <c r="BF50" s="13"/>
      <c r="BG50" s="13"/>
      <c r="BH50" s="13"/>
      <c r="BI50" s="13"/>
      <c r="BJ50" s="13"/>
      <c r="BK50" s="13"/>
      <c r="BL50" s="13"/>
      <c r="BM50" s="13"/>
      <c r="BO50" s="13"/>
      <c r="BP50" t="str">
        <f>IF(U50="","",(VLOOKUP($U50,データ!$P$2:$Q$41,2,FALSE)))</f>
        <v/>
      </c>
      <c r="BQ50" t="str">
        <f>IF(Y50="","",VLOOKUP(Y50,データ!$P$2:$Q$41,2,FALSE))</f>
        <v/>
      </c>
    </row>
    <row r="51" spans="2:69" x14ac:dyDescent="0.2">
      <c r="B51" t="str">
        <f>IF(競技者データ入力シート!$S$2="","",競技者データ入力シート!$S$2)</f>
        <v/>
      </c>
      <c r="C51" t="str">
        <f>IF(競技者データ入力シート!$D57="","",競技者データ入力シート!$V$2)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t="str">
        <f>ASC(IF(競技者データ入力シート!AB57="","",競技者データ入力シート!AB57))</f>
        <v/>
      </c>
      <c r="AG51" s="1"/>
      <c r="AO51" s="1" t="str">
        <f>IF(競技者データ入力シート!$AD57="","",競技者データ入力シート!$AD57)</f>
        <v/>
      </c>
      <c r="AQ51" s="13" t="str">
        <f>IF(競技者データ入力シート!$AD57="","",VLOOKUP(AC51&amp;AO51,$CQ$2:$CR$9,2))</f>
        <v/>
      </c>
      <c r="AR51" s="13" t="str">
        <f>IF(競技者データ入力シート!$AD57="","",B51)</f>
        <v/>
      </c>
      <c r="AS51" s="13" t="str">
        <f>IF(競技者データ入力シート!$AD57="","",C51&amp;AO51)</f>
        <v/>
      </c>
      <c r="AT51" s="13"/>
      <c r="AU51" s="13" t="str">
        <f>IF(競技者データ入力シート!$AD57="","",C51&amp;AO51)</f>
        <v/>
      </c>
      <c r="AV51" s="13" t="str">
        <f>IF(競技者データ入力シート!$AD57="","",C51&amp;AO51)</f>
        <v/>
      </c>
      <c r="AW51" s="13"/>
      <c r="AX51" s="13" t="str">
        <f>IF(競技者データ入力シート!$AD57="","",競技者データ入力シート!$P57)</f>
        <v/>
      </c>
      <c r="AY51" s="1" t="str">
        <f>IF(競技者データ入力シート!AD57="","",COUNTIF($AQ$2:AQ51,AQ51))</f>
        <v/>
      </c>
      <c r="AZ51" s="13" t="str">
        <f t="shared" si="1"/>
        <v/>
      </c>
      <c r="BA51" s="13" t="str">
        <f t="shared" si="2"/>
        <v/>
      </c>
      <c r="BB51" s="13" t="str">
        <f t="shared" si="3"/>
        <v/>
      </c>
      <c r="BC51" s="13" t="str">
        <f t="shared" si="4"/>
        <v/>
      </c>
      <c r="BE51" s="13"/>
      <c r="BF51" s="13"/>
      <c r="BG51" s="13"/>
      <c r="BH51" s="13"/>
      <c r="BI51" s="13"/>
      <c r="BJ51" s="13"/>
      <c r="BK51" s="13"/>
      <c r="BL51" s="13"/>
      <c r="BM51" s="13"/>
      <c r="BO51" s="13"/>
      <c r="BP51" t="str">
        <f>IF(U51="","",(VLOOKUP($U51,データ!$P$2:$Q$41,2,FALSE)))</f>
        <v/>
      </c>
      <c r="BQ51" t="str">
        <f>IF(Y51="","",VLOOKUP(Y51,データ!$P$2:$Q$41,2,FALSE))</f>
        <v/>
      </c>
    </row>
    <row r="52" spans="2:69" x14ac:dyDescent="0.2">
      <c r="B52" t="str">
        <f>IF(競技者データ入力シート!$S$2="","",競技者データ入力シート!$S$2)</f>
        <v/>
      </c>
      <c r="C52" t="str">
        <f>IF(競技者データ入力シート!$D58="","",競技者データ入力シート!$V$2)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13"/>
      <c r="AR52" s="13"/>
      <c r="AS52" s="13"/>
      <c r="AT52" s="13"/>
      <c r="AU52" s="13"/>
      <c r="AV52" s="13"/>
      <c r="AW52" s="13"/>
      <c r="AX52" s="13"/>
      <c r="AZ52" s="13" t="str">
        <f t="shared" si="1"/>
        <v/>
      </c>
      <c r="BA52" s="13" t="str">
        <f t="shared" si="2"/>
        <v/>
      </c>
      <c r="BB52" s="13" t="str">
        <f t="shared" si="3"/>
        <v/>
      </c>
      <c r="BC52" s="13" t="str">
        <f t="shared" si="4"/>
        <v/>
      </c>
      <c r="BE52" s="13"/>
      <c r="BF52" s="13"/>
      <c r="BG52" s="13"/>
      <c r="BH52" s="13"/>
      <c r="BI52" s="13"/>
      <c r="BJ52" s="13"/>
      <c r="BK52" s="13"/>
      <c r="BL52" s="13"/>
      <c r="BM52" s="13"/>
      <c r="BO52" s="13"/>
    </row>
    <row r="53" spans="2:69" x14ac:dyDescent="0.2">
      <c r="U53" s="1"/>
      <c r="Y53" s="1"/>
      <c r="AC53" s="1"/>
      <c r="AG53" s="1"/>
      <c r="AQ53" s="13"/>
      <c r="AR53" s="13"/>
      <c r="AS53" s="13"/>
      <c r="AT53" s="13"/>
      <c r="AU53" s="13"/>
      <c r="AV53" s="13"/>
      <c r="AW53" s="13"/>
      <c r="AX53" s="13"/>
      <c r="AZ53" s="1"/>
      <c r="BB53" s="1"/>
      <c r="BC53" s="1"/>
      <c r="BE53" s="13"/>
      <c r="BF53" s="13"/>
      <c r="BG53" s="13"/>
      <c r="BH53" s="13"/>
      <c r="BI53" s="13"/>
      <c r="BJ53" s="13"/>
      <c r="BK53" s="13"/>
      <c r="BL53" s="13"/>
      <c r="BM53" s="13"/>
      <c r="BO53" s="13"/>
    </row>
    <row r="54" spans="2:69" x14ac:dyDescent="0.2">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Y54">
        <v>46</v>
      </c>
      <c r="AZ54">
        <v>47</v>
      </c>
      <c r="BA54">
        <v>48</v>
      </c>
      <c r="BB54">
        <v>49</v>
      </c>
      <c r="BC54">
        <v>50</v>
      </c>
      <c r="BD54">
        <v>51</v>
      </c>
      <c r="BE54">
        <v>52</v>
      </c>
      <c r="BF54">
        <v>53</v>
      </c>
      <c r="BG54">
        <v>54</v>
      </c>
      <c r="BH54">
        <v>55</v>
      </c>
      <c r="BI54">
        <v>56</v>
      </c>
      <c r="BJ54">
        <v>57</v>
      </c>
      <c r="BK54">
        <v>58</v>
      </c>
      <c r="BL54">
        <v>59</v>
      </c>
      <c r="BM54">
        <v>60</v>
      </c>
      <c r="BN54">
        <v>61</v>
      </c>
      <c r="BO54">
        <v>62</v>
      </c>
      <c r="BP54">
        <v>63</v>
      </c>
      <c r="BQ54">
        <v>64</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topLeftCell="A10" zoomScaleNormal="100" workbookViewId="0">
      <selection activeCell="D49" sqref="D49"/>
    </sheetView>
  </sheetViews>
  <sheetFormatPr defaultRowHeight="13.2" x14ac:dyDescent="0.2"/>
  <cols>
    <col min="1" max="1" width="21.88671875" style="7" bestFit="1" customWidth="1"/>
    <col min="2" max="2" width="13.88671875" style="7" bestFit="1" customWidth="1"/>
    <col min="3" max="3" width="6" style="8" bestFit="1" customWidth="1"/>
    <col min="4" max="4" width="4.44140625" style="8" bestFit="1" customWidth="1"/>
    <col min="5" max="5" width="21.88671875" style="7" bestFit="1" customWidth="1"/>
    <col min="6" max="6" width="13.88671875" style="7" bestFit="1" customWidth="1"/>
    <col min="7" max="7" width="6" style="8" bestFit="1" customWidth="1"/>
    <col min="8" max="8" width="4.44140625" style="8" bestFit="1" customWidth="1"/>
    <col min="9" max="9" width="1.21875" customWidth="1"/>
    <col min="10" max="10" width="6" style="1" bestFit="1" customWidth="1"/>
    <col min="11" max="11" width="5.21875" style="1" bestFit="1" customWidth="1"/>
    <col min="12" max="12" width="1.21875" customWidth="1"/>
    <col min="13" max="13" width="4.44140625" style="1" bestFit="1" customWidth="1"/>
    <col min="14" max="14" width="5.21875" style="1" bestFit="1" customWidth="1"/>
    <col min="15" max="15" width="1.21875" customWidth="1"/>
    <col min="16" max="16" width="5.21875" style="1" bestFit="1" customWidth="1"/>
    <col min="17" max="17" width="21.88671875" bestFit="1" customWidth="1"/>
    <col min="18" max="18" width="8.33203125" bestFit="1" customWidth="1"/>
    <col min="19" max="19" width="13.88671875" bestFit="1" customWidth="1"/>
    <col min="20" max="20" width="8.33203125" bestFit="1" customWidth="1"/>
    <col min="21" max="21" width="13.88671875" bestFit="1" customWidth="1"/>
    <col min="22" max="22" width="1.21875" customWidth="1"/>
    <col min="23" max="23" width="5.21875" style="1" bestFit="1" customWidth="1"/>
    <col min="24" max="24" width="15" style="19" customWidth="1"/>
    <col min="25" max="25" width="5.109375" style="1" bestFit="1" customWidth="1"/>
  </cols>
  <sheetData>
    <row r="1" spans="1:25" s="222" customFormat="1" ht="24" customHeight="1" x14ac:dyDescent="0.2">
      <c r="A1" s="216" t="s">
        <v>0</v>
      </c>
      <c r="B1" s="216" t="s">
        <v>1</v>
      </c>
      <c r="C1" s="217" t="s">
        <v>2</v>
      </c>
      <c r="D1" s="217" t="s">
        <v>3</v>
      </c>
      <c r="E1" s="218" t="s">
        <v>4</v>
      </c>
      <c r="F1" s="218" t="s">
        <v>1</v>
      </c>
      <c r="G1" s="219" t="s">
        <v>2</v>
      </c>
      <c r="H1" s="219" t="s">
        <v>3</v>
      </c>
      <c r="J1" s="223" t="s">
        <v>5</v>
      </c>
      <c r="K1" s="223" t="s">
        <v>6</v>
      </c>
      <c r="L1" s="224"/>
      <c r="M1" s="225" t="s">
        <v>7</v>
      </c>
      <c r="N1" s="225" t="s">
        <v>8</v>
      </c>
      <c r="P1" s="11" t="s">
        <v>324</v>
      </c>
      <c r="Q1" s="2" t="s">
        <v>325</v>
      </c>
      <c r="R1" s="3" t="s">
        <v>9</v>
      </c>
      <c r="S1" s="3" t="s">
        <v>323</v>
      </c>
      <c r="T1" s="4" t="s">
        <v>10</v>
      </c>
      <c r="U1" s="4" t="s">
        <v>322</v>
      </c>
      <c r="W1" s="220" t="s">
        <v>165</v>
      </c>
      <c r="X1" s="221" t="s">
        <v>166</v>
      </c>
      <c r="Y1" s="215" t="s">
        <v>326</v>
      </c>
    </row>
    <row r="2" spans="1:25" x14ac:dyDescent="0.2">
      <c r="A2" s="5" t="s">
        <v>402</v>
      </c>
      <c r="B2" s="5" t="s">
        <v>383</v>
      </c>
      <c r="C2" s="12">
        <v>1</v>
      </c>
      <c r="D2" s="12">
        <v>2</v>
      </c>
      <c r="E2" s="5" t="s">
        <v>439</v>
      </c>
      <c r="F2" s="5" t="s">
        <v>422</v>
      </c>
      <c r="G2" s="12">
        <v>21</v>
      </c>
      <c r="H2" s="12">
        <v>2</v>
      </c>
      <c r="I2" s="5"/>
      <c r="J2" s="5" t="s">
        <v>11</v>
      </c>
      <c r="K2" s="12">
        <v>1</v>
      </c>
      <c r="L2" s="6"/>
      <c r="M2" s="6" t="s">
        <v>12</v>
      </c>
      <c r="N2" s="8" t="s">
        <v>315</v>
      </c>
      <c r="O2" s="6"/>
      <c r="P2" s="12">
        <v>1</v>
      </c>
      <c r="Q2" s="5" t="s">
        <v>402</v>
      </c>
      <c r="R2" s="8">
        <v>12</v>
      </c>
      <c r="S2" s="6" t="s">
        <v>413</v>
      </c>
      <c r="T2" s="8">
        <v>30</v>
      </c>
      <c r="U2" s="6" t="s">
        <v>448</v>
      </c>
      <c r="W2" s="14">
        <v>101</v>
      </c>
      <c r="X2" s="21" t="s">
        <v>167</v>
      </c>
      <c r="Y2" s="1" t="s">
        <v>164</v>
      </c>
    </row>
    <row r="3" spans="1:25" x14ac:dyDescent="0.2">
      <c r="A3" s="6" t="s">
        <v>403</v>
      </c>
      <c r="B3" s="6" t="s">
        <v>384</v>
      </c>
      <c r="C3" s="8">
        <v>2</v>
      </c>
      <c r="D3" s="8">
        <v>2</v>
      </c>
      <c r="E3" s="6" t="s">
        <v>440</v>
      </c>
      <c r="F3" s="6" t="s">
        <v>423</v>
      </c>
      <c r="G3" s="8">
        <v>22</v>
      </c>
      <c r="H3" s="8">
        <v>2</v>
      </c>
      <c r="I3" s="5"/>
      <c r="J3" s="5" t="s">
        <v>13</v>
      </c>
      <c r="K3" s="12">
        <v>2</v>
      </c>
      <c r="L3" s="6"/>
      <c r="M3" s="6" t="s">
        <v>14</v>
      </c>
      <c r="N3" s="8" t="s">
        <v>318</v>
      </c>
      <c r="O3" s="6"/>
      <c r="P3" s="8">
        <v>2</v>
      </c>
      <c r="Q3" s="6" t="s">
        <v>403</v>
      </c>
      <c r="R3" s="12">
        <v>13</v>
      </c>
      <c r="S3" s="6" t="s">
        <v>414</v>
      </c>
      <c r="T3" s="12">
        <v>31</v>
      </c>
      <c r="U3" s="6" t="s">
        <v>449</v>
      </c>
      <c r="W3" s="14">
        <v>301</v>
      </c>
      <c r="X3" s="21" t="s">
        <v>168</v>
      </c>
      <c r="Y3" s="1" t="s">
        <v>548</v>
      </c>
    </row>
    <row r="4" spans="1:25" x14ac:dyDescent="0.2">
      <c r="A4" s="6" t="s">
        <v>404</v>
      </c>
      <c r="B4" s="6" t="s">
        <v>385</v>
      </c>
      <c r="C4" s="12">
        <v>3</v>
      </c>
      <c r="D4" s="12">
        <v>2</v>
      </c>
      <c r="E4" s="6" t="s">
        <v>441</v>
      </c>
      <c r="F4" s="6" t="s">
        <v>424</v>
      </c>
      <c r="G4" s="12">
        <v>23</v>
      </c>
      <c r="H4" s="12">
        <v>2</v>
      </c>
      <c r="I4" s="5"/>
      <c r="J4" s="5" t="s">
        <v>17</v>
      </c>
      <c r="K4" s="12">
        <v>3</v>
      </c>
      <c r="L4" s="6"/>
      <c r="M4" s="6" t="s">
        <v>18</v>
      </c>
      <c r="N4" s="8" t="s">
        <v>319</v>
      </c>
      <c r="O4" s="6"/>
      <c r="P4" s="8">
        <v>3</v>
      </c>
      <c r="Q4" s="6" t="s">
        <v>404</v>
      </c>
      <c r="R4" s="12"/>
      <c r="S4" s="5"/>
      <c r="T4" s="8"/>
      <c r="U4" s="6"/>
      <c r="W4" s="14">
        <v>302</v>
      </c>
      <c r="X4" s="21" t="s">
        <v>169</v>
      </c>
    </row>
    <row r="5" spans="1:25" x14ac:dyDescent="0.2">
      <c r="A5" s="5" t="s">
        <v>405</v>
      </c>
      <c r="B5" s="5" t="s">
        <v>386</v>
      </c>
      <c r="C5" s="12">
        <v>4</v>
      </c>
      <c r="D5" s="12">
        <v>2</v>
      </c>
      <c r="E5" s="5" t="s">
        <v>442</v>
      </c>
      <c r="F5" s="5" t="s">
        <v>425</v>
      </c>
      <c r="G5" s="12">
        <v>24</v>
      </c>
      <c r="H5" s="12">
        <v>2</v>
      </c>
      <c r="I5" s="5"/>
      <c r="J5" s="5" t="s">
        <v>19</v>
      </c>
      <c r="K5" s="12">
        <v>4</v>
      </c>
      <c r="L5" s="6"/>
      <c r="M5" s="6" t="s">
        <v>20</v>
      </c>
      <c r="N5" s="8" t="s">
        <v>320</v>
      </c>
      <c r="O5" s="6"/>
      <c r="P5" s="8">
        <v>4</v>
      </c>
      <c r="Q5" s="6" t="s">
        <v>405</v>
      </c>
      <c r="R5" s="8"/>
      <c r="S5" s="6"/>
      <c r="T5" s="8"/>
      <c r="U5" s="6"/>
      <c r="W5" s="14">
        <v>303</v>
      </c>
      <c r="X5" s="21" t="s">
        <v>170</v>
      </c>
    </row>
    <row r="6" spans="1:25" x14ac:dyDescent="0.2">
      <c r="A6" s="5" t="s">
        <v>406</v>
      </c>
      <c r="B6" s="5" t="s">
        <v>387</v>
      </c>
      <c r="C6" s="8">
        <v>5</v>
      </c>
      <c r="D6" s="8">
        <v>3</v>
      </c>
      <c r="E6" s="5" t="s">
        <v>443</v>
      </c>
      <c r="F6" s="5" t="s">
        <v>426</v>
      </c>
      <c r="G6" s="8">
        <v>25</v>
      </c>
      <c r="H6" s="8">
        <v>3</v>
      </c>
      <c r="I6" s="6"/>
      <c r="J6" s="5" t="s">
        <v>21</v>
      </c>
      <c r="K6" s="12">
        <v>5</v>
      </c>
      <c r="L6" s="6"/>
      <c r="M6" s="6" t="s">
        <v>22</v>
      </c>
      <c r="N6" s="8" t="s">
        <v>321</v>
      </c>
      <c r="O6" s="6"/>
      <c r="P6" s="8">
        <v>5</v>
      </c>
      <c r="Q6" s="6" t="s">
        <v>406</v>
      </c>
      <c r="R6" s="8"/>
      <c r="S6" s="6"/>
      <c r="T6" s="6"/>
      <c r="U6" s="6"/>
      <c r="W6" s="14">
        <v>304</v>
      </c>
      <c r="X6" s="21" t="s">
        <v>171</v>
      </c>
    </row>
    <row r="7" spans="1:25" x14ac:dyDescent="0.2">
      <c r="A7" s="5" t="s">
        <v>407</v>
      </c>
      <c r="B7" s="5" t="s">
        <v>388</v>
      </c>
      <c r="C7" s="8">
        <v>6</v>
      </c>
      <c r="D7" s="8">
        <v>4</v>
      </c>
      <c r="E7" s="5" t="s">
        <v>444</v>
      </c>
      <c r="F7" s="5" t="s">
        <v>427</v>
      </c>
      <c r="G7" s="8">
        <v>26</v>
      </c>
      <c r="H7" s="8">
        <v>5</v>
      </c>
      <c r="I7" s="6"/>
      <c r="J7" s="6" t="s">
        <v>23</v>
      </c>
      <c r="K7" s="12">
        <v>6</v>
      </c>
      <c r="L7" s="6"/>
      <c r="M7" s="6"/>
      <c r="N7" s="6"/>
      <c r="O7" s="6"/>
      <c r="P7" s="8">
        <v>6</v>
      </c>
      <c r="Q7" s="6" t="s">
        <v>407</v>
      </c>
      <c r="R7" s="8"/>
      <c r="S7" s="6"/>
      <c r="T7" s="6"/>
      <c r="U7" s="6"/>
      <c r="W7" s="14">
        <v>305</v>
      </c>
      <c r="X7" s="21" t="s">
        <v>172</v>
      </c>
    </row>
    <row r="8" spans="1:25" x14ac:dyDescent="0.2">
      <c r="A8" s="6" t="s">
        <v>408</v>
      </c>
      <c r="B8" s="6" t="s">
        <v>389</v>
      </c>
      <c r="C8" s="8">
        <v>7</v>
      </c>
      <c r="D8" s="8">
        <v>5</v>
      </c>
      <c r="E8" s="6" t="s">
        <v>445</v>
      </c>
      <c r="F8" s="6" t="s">
        <v>428</v>
      </c>
      <c r="G8" s="8">
        <v>27</v>
      </c>
      <c r="H8" s="8">
        <v>5</v>
      </c>
      <c r="I8" s="6"/>
      <c r="J8" s="6" t="s">
        <v>24</v>
      </c>
      <c r="K8" s="12">
        <v>7</v>
      </c>
      <c r="L8" s="6"/>
      <c r="M8" s="6"/>
      <c r="N8" s="6"/>
      <c r="O8" s="6"/>
      <c r="P8" s="8">
        <v>7</v>
      </c>
      <c r="Q8" s="5" t="s">
        <v>408</v>
      </c>
      <c r="R8" s="8"/>
      <c r="S8" s="6"/>
      <c r="T8" s="6"/>
      <c r="U8" s="6"/>
      <c r="W8" s="14">
        <v>306</v>
      </c>
      <c r="X8" s="21" t="s">
        <v>173</v>
      </c>
    </row>
    <row r="9" spans="1:25" x14ac:dyDescent="0.2">
      <c r="A9" s="6" t="s">
        <v>409</v>
      </c>
      <c r="B9" s="6" t="s">
        <v>390</v>
      </c>
      <c r="C9" s="8">
        <v>8</v>
      </c>
      <c r="D9" s="8">
        <v>7</v>
      </c>
      <c r="E9" s="6" t="s">
        <v>446</v>
      </c>
      <c r="F9" s="6" t="s">
        <v>429</v>
      </c>
      <c r="G9" s="8">
        <v>28</v>
      </c>
      <c r="H9" s="8">
        <v>7</v>
      </c>
      <c r="I9" s="6"/>
      <c r="J9" s="6" t="s">
        <v>25</v>
      </c>
      <c r="K9" s="12">
        <v>8</v>
      </c>
      <c r="L9" s="6"/>
      <c r="M9" s="6"/>
      <c r="N9" s="6"/>
      <c r="O9" s="6"/>
      <c r="P9" s="8">
        <v>8</v>
      </c>
      <c r="Q9" s="6" t="s">
        <v>409</v>
      </c>
      <c r="R9" s="8"/>
      <c r="S9" s="6"/>
      <c r="T9" s="6"/>
      <c r="U9" s="6"/>
      <c r="W9" s="14">
        <v>307</v>
      </c>
      <c r="X9" s="21" t="s">
        <v>174</v>
      </c>
    </row>
    <row r="10" spans="1:25" x14ac:dyDescent="0.2">
      <c r="A10" s="6" t="s">
        <v>410</v>
      </c>
      <c r="B10" s="6" t="s">
        <v>391</v>
      </c>
      <c r="C10" s="8">
        <v>9</v>
      </c>
      <c r="D10" s="8">
        <v>7</v>
      </c>
      <c r="E10" s="6" t="s">
        <v>447</v>
      </c>
      <c r="F10" s="6" t="s">
        <v>430</v>
      </c>
      <c r="G10" s="8">
        <v>29</v>
      </c>
      <c r="H10" s="8">
        <v>14</v>
      </c>
      <c r="I10" s="6"/>
      <c r="J10" s="6" t="s">
        <v>26</v>
      </c>
      <c r="K10" s="12">
        <v>9</v>
      </c>
      <c r="L10" s="6"/>
      <c r="M10" s="6"/>
      <c r="N10" s="6"/>
      <c r="O10" s="6"/>
      <c r="P10" s="8">
        <v>9</v>
      </c>
      <c r="Q10" s="6" t="s">
        <v>410</v>
      </c>
      <c r="R10" s="8"/>
      <c r="S10" s="6"/>
      <c r="T10" s="6"/>
      <c r="U10" s="6"/>
      <c r="W10" s="14">
        <v>308</v>
      </c>
      <c r="X10" s="21" t="s">
        <v>175</v>
      </c>
    </row>
    <row r="11" spans="1:25" x14ac:dyDescent="0.2">
      <c r="A11" s="6" t="s">
        <v>411</v>
      </c>
      <c r="B11" s="6" t="s">
        <v>392</v>
      </c>
      <c r="C11" s="8">
        <v>10</v>
      </c>
      <c r="D11" s="8">
        <v>8</v>
      </c>
      <c r="E11" s="6" t="s">
        <v>448</v>
      </c>
      <c r="F11" s="6" t="s">
        <v>431</v>
      </c>
      <c r="G11" s="8">
        <v>30</v>
      </c>
      <c r="H11" s="8">
        <v>30</v>
      </c>
      <c r="I11" s="6"/>
      <c r="J11" s="6" t="s">
        <v>27</v>
      </c>
      <c r="K11" s="12">
        <v>10</v>
      </c>
      <c r="L11" s="6"/>
      <c r="M11" s="6"/>
      <c r="N11" s="6"/>
      <c r="O11" s="6"/>
      <c r="P11" s="8">
        <v>10</v>
      </c>
      <c r="Q11" s="6" t="s">
        <v>411</v>
      </c>
      <c r="R11" s="8"/>
      <c r="S11" s="6"/>
      <c r="T11" s="6"/>
      <c r="U11" s="6"/>
      <c r="W11" s="14">
        <v>309</v>
      </c>
      <c r="X11" s="21" t="s">
        <v>176</v>
      </c>
    </row>
    <row r="12" spans="1:25" x14ac:dyDescent="0.2">
      <c r="A12" s="6" t="s">
        <v>412</v>
      </c>
      <c r="B12" s="6" t="s">
        <v>393</v>
      </c>
      <c r="C12" s="8">
        <v>11</v>
      </c>
      <c r="D12" s="8">
        <v>17</v>
      </c>
      <c r="E12" s="6" t="s">
        <v>449</v>
      </c>
      <c r="F12" s="6" t="s">
        <v>432</v>
      </c>
      <c r="G12" s="8">
        <v>31</v>
      </c>
      <c r="H12" s="8">
        <v>30</v>
      </c>
      <c r="I12" s="6"/>
      <c r="J12" s="6" t="s">
        <v>28</v>
      </c>
      <c r="K12" s="12">
        <v>11</v>
      </c>
      <c r="L12" s="6"/>
      <c r="M12" s="6"/>
      <c r="N12" s="6"/>
      <c r="O12" s="6"/>
      <c r="P12" s="8">
        <v>11</v>
      </c>
      <c r="Q12" s="6" t="s">
        <v>412</v>
      </c>
      <c r="R12" s="8"/>
      <c r="S12" s="6"/>
      <c r="T12" s="6"/>
      <c r="U12" s="6"/>
      <c r="W12" s="14">
        <v>310</v>
      </c>
      <c r="X12" s="21" t="s">
        <v>177</v>
      </c>
    </row>
    <row r="13" spans="1:25" x14ac:dyDescent="0.2">
      <c r="A13" s="6" t="s">
        <v>413</v>
      </c>
      <c r="B13" s="6" t="s">
        <v>394</v>
      </c>
      <c r="C13" s="8">
        <v>12</v>
      </c>
      <c r="D13" s="8">
        <v>30</v>
      </c>
      <c r="E13" s="6" t="s">
        <v>450</v>
      </c>
      <c r="F13" s="6" t="s">
        <v>433</v>
      </c>
      <c r="G13" s="8">
        <v>32</v>
      </c>
      <c r="H13" s="8">
        <v>34</v>
      </c>
      <c r="I13" s="6"/>
      <c r="J13" s="6" t="s">
        <v>29</v>
      </c>
      <c r="K13" s="12">
        <v>12</v>
      </c>
      <c r="L13" s="6"/>
      <c r="M13" s="6"/>
      <c r="N13" s="6"/>
      <c r="O13" s="6"/>
      <c r="P13" s="8">
        <v>14</v>
      </c>
      <c r="Q13" s="6" t="s">
        <v>415</v>
      </c>
      <c r="R13" s="8"/>
      <c r="S13" s="6"/>
      <c r="T13" s="6"/>
      <c r="U13" s="6"/>
      <c r="W13" s="14">
        <v>311</v>
      </c>
      <c r="X13" s="21" t="s">
        <v>178</v>
      </c>
    </row>
    <row r="14" spans="1:25" x14ac:dyDescent="0.2">
      <c r="A14" s="6" t="s">
        <v>414</v>
      </c>
      <c r="B14" s="6" t="s">
        <v>395</v>
      </c>
      <c r="C14" s="8">
        <v>13</v>
      </c>
      <c r="D14" s="8">
        <v>30</v>
      </c>
      <c r="E14" s="6" t="s">
        <v>451</v>
      </c>
      <c r="F14" s="6" t="s">
        <v>434</v>
      </c>
      <c r="G14" s="8">
        <v>33</v>
      </c>
      <c r="H14" s="8">
        <v>35</v>
      </c>
      <c r="I14" s="6"/>
      <c r="J14" s="6" t="s">
        <v>30</v>
      </c>
      <c r="K14" s="12">
        <v>13</v>
      </c>
      <c r="L14" s="6"/>
      <c r="M14" s="6"/>
      <c r="N14" s="6"/>
      <c r="O14" s="6"/>
      <c r="P14" s="8">
        <v>15</v>
      </c>
      <c r="Q14" s="5" t="s">
        <v>416</v>
      </c>
      <c r="R14" s="6"/>
      <c r="S14" s="6"/>
      <c r="T14" s="6"/>
      <c r="U14" s="6"/>
      <c r="W14" s="14">
        <v>312</v>
      </c>
      <c r="X14" s="21" t="s">
        <v>179</v>
      </c>
    </row>
    <row r="15" spans="1:25" x14ac:dyDescent="0.2">
      <c r="A15" s="6" t="s">
        <v>415</v>
      </c>
      <c r="B15" s="6" t="s">
        <v>396</v>
      </c>
      <c r="C15" s="8">
        <v>14</v>
      </c>
      <c r="D15" s="8">
        <v>34</v>
      </c>
      <c r="E15" s="6" t="s">
        <v>452</v>
      </c>
      <c r="F15" s="6" t="s">
        <v>435</v>
      </c>
      <c r="G15" s="8">
        <v>34</v>
      </c>
      <c r="H15" s="8">
        <v>36</v>
      </c>
      <c r="I15" s="6"/>
      <c r="J15" s="6" t="s">
        <v>31</v>
      </c>
      <c r="K15" s="12">
        <v>14</v>
      </c>
      <c r="L15" s="6"/>
      <c r="M15" s="6"/>
      <c r="N15" s="6"/>
      <c r="O15" s="6"/>
      <c r="P15" s="8">
        <v>16</v>
      </c>
      <c r="Q15" s="6" t="s">
        <v>417</v>
      </c>
      <c r="R15" s="6"/>
      <c r="S15" s="6"/>
      <c r="T15" s="6"/>
      <c r="U15" s="6"/>
      <c r="W15" s="14">
        <v>313</v>
      </c>
      <c r="X15" s="21" t="s">
        <v>180</v>
      </c>
    </row>
    <row r="16" spans="1:25" x14ac:dyDescent="0.2">
      <c r="A16" s="6" t="s">
        <v>416</v>
      </c>
      <c r="B16" s="6" t="s">
        <v>397</v>
      </c>
      <c r="C16" s="8">
        <v>15</v>
      </c>
      <c r="D16" s="8">
        <v>35</v>
      </c>
      <c r="E16" s="6" t="s">
        <v>453</v>
      </c>
      <c r="F16" s="6" t="s">
        <v>436</v>
      </c>
      <c r="G16" s="8">
        <v>35</v>
      </c>
      <c r="H16" s="8">
        <v>36</v>
      </c>
      <c r="I16" s="6"/>
      <c r="J16" s="6" t="s">
        <v>32</v>
      </c>
      <c r="K16" s="12">
        <v>15</v>
      </c>
      <c r="L16" s="6"/>
      <c r="M16" s="6"/>
      <c r="N16" s="6"/>
      <c r="O16" s="6"/>
      <c r="P16" s="8">
        <v>17</v>
      </c>
      <c r="Q16" s="6" t="s">
        <v>418</v>
      </c>
      <c r="R16" s="6"/>
      <c r="S16" s="6"/>
      <c r="T16" s="6"/>
      <c r="U16" s="6"/>
      <c r="W16" s="14">
        <v>314</v>
      </c>
      <c r="X16" s="21" t="s">
        <v>181</v>
      </c>
    </row>
    <row r="17" spans="1:24" x14ac:dyDescent="0.2">
      <c r="A17" s="6" t="s">
        <v>417</v>
      </c>
      <c r="B17" s="6" t="s">
        <v>398</v>
      </c>
      <c r="C17" s="8">
        <v>16</v>
      </c>
      <c r="D17" s="8">
        <v>36</v>
      </c>
      <c r="E17" s="6" t="s">
        <v>454</v>
      </c>
      <c r="F17" s="6" t="s">
        <v>437</v>
      </c>
      <c r="G17" s="8">
        <v>36</v>
      </c>
      <c r="H17" s="8">
        <v>39</v>
      </c>
      <c r="I17" s="6"/>
      <c r="J17" s="6" t="s">
        <v>33</v>
      </c>
      <c r="K17" s="12">
        <v>16</v>
      </c>
      <c r="L17" s="6"/>
      <c r="M17" s="6"/>
      <c r="N17" s="6"/>
      <c r="O17" s="6"/>
      <c r="P17" s="8">
        <v>18</v>
      </c>
      <c r="Q17" s="6" t="s">
        <v>419</v>
      </c>
      <c r="R17" s="6"/>
      <c r="S17" s="6"/>
      <c r="T17" s="6"/>
      <c r="U17" s="6"/>
      <c r="W17" s="14">
        <v>315</v>
      </c>
      <c r="X17" s="21" t="s">
        <v>182</v>
      </c>
    </row>
    <row r="18" spans="1:24" x14ac:dyDescent="0.2">
      <c r="A18" s="6" t="s">
        <v>418</v>
      </c>
      <c r="B18" s="6" t="s">
        <v>399</v>
      </c>
      <c r="C18" s="8">
        <v>17</v>
      </c>
      <c r="D18" s="8">
        <v>36</v>
      </c>
      <c r="E18" s="6" t="s">
        <v>455</v>
      </c>
      <c r="F18" s="6" t="s">
        <v>438</v>
      </c>
      <c r="G18" s="8">
        <v>37</v>
      </c>
      <c r="H18" s="8">
        <v>66</v>
      </c>
      <c r="I18" s="6"/>
      <c r="J18" s="6" t="s">
        <v>34</v>
      </c>
      <c r="K18" s="12">
        <v>17</v>
      </c>
      <c r="L18" s="6"/>
      <c r="M18" s="6"/>
      <c r="N18" s="6"/>
      <c r="O18" s="6"/>
      <c r="P18" s="8">
        <v>19</v>
      </c>
      <c r="Q18" s="6" t="s">
        <v>420</v>
      </c>
      <c r="R18" s="6"/>
      <c r="S18" s="6"/>
      <c r="T18" s="6"/>
      <c r="U18" s="6"/>
      <c r="W18" s="14">
        <v>316</v>
      </c>
      <c r="X18" s="21" t="s">
        <v>183</v>
      </c>
    </row>
    <row r="19" spans="1:24" x14ac:dyDescent="0.2">
      <c r="A19" s="6" t="s">
        <v>419</v>
      </c>
      <c r="B19" s="7" t="s">
        <v>400</v>
      </c>
      <c r="C19" s="8">
        <v>18</v>
      </c>
      <c r="D19" s="8">
        <v>40</v>
      </c>
      <c r="F19" s="6"/>
      <c r="I19" s="6"/>
      <c r="J19" s="6" t="s">
        <v>35</v>
      </c>
      <c r="K19" s="12">
        <v>18</v>
      </c>
      <c r="L19" s="6"/>
      <c r="M19" s="6"/>
      <c r="N19" s="6"/>
      <c r="O19" s="6"/>
      <c r="P19" s="8">
        <v>20</v>
      </c>
      <c r="Q19" s="6" t="s">
        <v>421</v>
      </c>
      <c r="R19" s="6"/>
      <c r="S19" s="6"/>
      <c r="T19" s="6"/>
      <c r="U19" s="6"/>
      <c r="W19" s="14">
        <v>317</v>
      </c>
      <c r="X19" s="21" t="s">
        <v>184</v>
      </c>
    </row>
    <row r="20" spans="1:24" x14ac:dyDescent="0.2">
      <c r="A20" s="6" t="s">
        <v>420</v>
      </c>
      <c r="B20" s="6" t="s">
        <v>491</v>
      </c>
      <c r="C20" s="8">
        <v>19</v>
      </c>
      <c r="D20" s="8">
        <v>41</v>
      </c>
      <c r="F20" s="6"/>
      <c r="I20" s="6"/>
      <c r="J20" s="6" t="s">
        <v>36</v>
      </c>
      <c r="K20" s="12">
        <v>19</v>
      </c>
      <c r="L20" s="6"/>
      <c r="M20" s="6"/>
      <c r="N20" s="6"/>
      <c r="O20" s="6"/>
      <c r="P20" s="8">
        <v>21</v>
      </c>
      <c r="Q20" s="5" t="s">
        <v>439</v>
      </c>
      <c r="R20" s="6"/>
      <c r="S20" s="6"/>
      <c r="T20" s="6"/>
      <c r="U20" s="6"/>
      <c r="W20" s="14">
        <v>318</v>
      </c>
      <c r="X20" s="21" t="s">
        <v>185</v>
      </c>
    </row>
    <row r="21" spans="1:24" x14ac:dyDescent="0.2">
      <c r="A21" s="6" t="s">
        <v>421</v>
      </c>
      <c r="B21" s="6" t="s">
        <v>401</v>
      </c>
      <c r="C21" s="8">
        <v>20</v>
      </c>
      <c r="D21" s="8">
        <v>65</v>
      </c>
      <c r="E21" s="6"/>
      <c r="F21" s="6"/>
      <c r="I21" s="6"/>
      <c r="J21" s="6" t="s">
        <v>37</v>
      </c>
      <c r="K21" s="12">
        <v>20</v>
      </c>
      <c r="L21" s="6"/>
      <c r="M21" s="6"/>
      <c r="N21" s="6"/>
      <c r="O21" s="6"/>
      <c r="P21" s="8">
        <v>22</v>
      </c>
      <c r="Q21" s="6" t="s">
        <v>440</v>
      </c>
      <c r="R21" s="6"/>
      <c r="S21" s="6"/>
      <c r="T21" s="6"/>
      <c r="U21" s="6"/>
      <c r="W21" s="14">
        <v>319</v>
      </c>
      <c r="X21" s="21" t="s">
        <v>186</v>
      </c>
    </row>
    <row r="22" spans="1:24" x14ac:dyDescent="0.2">
      <c r="A22" s="6"/>
      <c r="F22" s="6"/>
      <c r="I22" s="6"/>
      <c r="J22" s="6" t="s">
        <v>38</v>
      </c>
      <c r="K22" s="12">
        <v>21</v>
      </c>
      <c r="L22" s="6"/>
      <c r="M22" s="6"/>
      <c r="N22" s="6"/>
      <c r="O22" s="6"/>
      <c r="P22" s="8">
        <v>23</v>
      </c>
      <c r="Q22" s="6" t="s">
        <v>441</v>
      </c>
      <c r="R22" s="6"/>
      <c r="S22" s="6"/>
      <c r="T22" s="6"/>
      <c r="U22" s="6"/>
      <c r="W22" s="14">
        <v>320</v>
      </c>
      <c r="X22" s="21" t="s">
        <v>187</v>
      </c>
    </row>
    <row r="23" spans="1:24" x14ac:dyDescent="0.2">
      <c r="A23" s="6"/>
      <c r="B23" s="6"/>
      <c r="E23" s="6"/>
      <c r="F23" s="6"/>
      <c r="I23" s="6"/>
      <c r="J23" s="6" t="s">
        <v>39</v>
      </c>
      <c r="K23" s="12">
        <v>22</v>
      </c>
      <c r="L23" s="6"/>
      <c r="M23" s="6"/>
      <c r="N23" s="6"/>
      <c r="O23" s="6"/>
      <c r="P23" s="8">
        <v>24</v>
      </c>
      <c r="Q23" s="5" t="s">
        <v>442</v>
      </c>
      <c r="R23" s="6"/>
      <c r="S23" s="6"/>
      <c r="T23" s="6"/>
      <c r="U23" s="6"/>
      <c r="W23" s="14">
        <v>321</v>
      </c>
      <c r="X23" s="21" t="s">
        <v>188</v>
      </c>
    </row>
    <row r="24" spans="1:24" x14ac:dyDescent="0.2">
      <c r="A24" s="6"/>
      <c r="B24" s="6"/>
      <c r="E24" s="6"/>
      <c r="F24" s="6"/>
      <c r="I24" s="6"/>
      <c r="J24" s="6" t="s">
        <v>40</v>
      </c>
      <c r="K24" s="12">
        <v>23</v>
      </c>
      <c r="L24" s="6"/>
      <c r="M24" s="6"/>
      <c r="N24" s="6"/>
      <c r="O24" s="6"/>
      <c r="P24" s="8">
        <v>25</v>
      </c>
      <c r="Q24" s="6" t="s">
        <v>443</v>
      </c>
      <c r="R24" s="6"/>
      <c r="S24" s="6"/>
      <c r="T24" s="6"/>
      <c r="U24" s="6"/>
      <c r="W24" s="14">
        <v>322</v>
      </c>
      <c r="X24" s="21" t="s">
        <v>189</v>
      </c>
    </row>
    <row r="25" spans="1:24" x14ac:dyDescent="0.2">
      <c r="A25" s="6"/>
      <c r="F25" s="6"/>
      <c r="I25" s="6"/>
      <c r="J25" s="6" t="s">
        <v>41</v>
      </c>
      <c r="K25" s="12">
        <v>24</v>
      </c>
      <c r="L25" s="6"/>
      <c r="M25" s="6"/>
      <c r="N25" s="6"/>
      <c r="O25" s="6"/>
      <c r="P25" s="8">
        <v>26</v>
      </c>
      <c r="Q25" s="5" t="s">
        <v>444</v>
      </c>
      <c r="R25" s="6"/>
      <c r="S25" s="6"/>
      <c r="T25" s="6"/>
      <c r="U25" s="6"/>
      <c r="W25" s="14">
        <v>323</v>
      </c>
      <c r="X25" s="15" t="s">
        <v>190</v>
      </c>
    </row>
    <row r="26" spans="1:24" x14ac:dyDescent="0.2">
      <c r="A26" s="6"/>
      <c r="B26" s="6"/>
      <c r="E26" s="6"/>
      <c r="F26" s="6"/>
      <c r="I26" s="6"/>
      <c r="J26" s="6" t="s">
        <v>42</v>
      </c>
      <c r="K26" s="12">
        <v>25</v>
      </c>
      <c r="L26" s="6"/>
      <c r="M26" s="6"/>
      <c r="N26" s="6"/>
      <c r="O26" s="6"/>
      <c r="P26" s="8">
        <v>27</v>
      </c>
      <c r="Q26" s="6" t="s">
        <v>445</v>
      </c>
      <c r="R26" s="6"/>
      <c r="S26" s="6"/>
      <c r="T26" s="6"/>
      <c r="U26" s="6"/>
      <c r="W26" s="14">
        <v>324</v>
      </c>
      <c r="X26" s="15" t="s">
        <v>191</v>
      </c>
    </row>
    <row r="27" spans="1:24" x14ac:dyDescent="0.2">
      <c r="A27" s="6"/>
      <c r="B27" s="6"/>
      <c r="E27" s="6"/>
      <c r="F27" s="6"/>
      <c r="I27" s="6"/>
      <c r="J27" s="6" t="s">
        <v>43</v>
      </c>
      <c r="K27" s="12">
        <v>26</v>
      </c>
      <c r="L27" s="6"/>
      <c r="M27" s="6"/>
      <c r="N27" s="6"/>
      <c r="O27" s="6"/>
      <c r="P27" s="8">
        <v>28</v>
      </c>
      <c r="Q27" s="6" t="s">
        <v>446</v>
      </c>
      <c r="R27" s="6"/>
      <c r="S27" s="6"/>
      <c r="T27" s="6"/>
      <c r="U27" s="6"/>
      <c r="W27" s="14">
        <v>325</v>
      </c>
      <c r="X27" s="15" t="s">
        <v>192</v>
      </c>
    </row>
    <row r="28" spans="1:24" x14ac:dyDescent="0.2">
      <c r="A28" s="6"/>
      <c r="B28" s="6"/>
      <c r="E28" s="6"/>
      <c r="F28" s="6"/>
      <c r="I28" s="6"/>
      <c r="J28" s="6" t="s">
        <v>44</v>
      </c>
      <c r="K28" s="12">
        <v>27</v>
      </c>
      <c r="L28" s="6"/>
      <c r="M28" s="6"/>
      <c r="N28" s="6"/>
      <c r="O28" s="6"/>
      <c r="P28" s="8">
        <v>29</v>
      </c>
      <c r="Q28" s="6" t="s">
        <v>447</v>
      </c>
      <c r="R28" s="6"/>
      <c r="S28" s="6"/>
      <c r="T28" s="6"/>
      <c r="U28" s="6"/>
      <c r="W28" s="14">
        <v>326</v>
      </c>
      <c r="X28" s="15" t="s">
        <v>193</v>
      </c>
    </row>
    <row r="29" spans="1:24" x14ac:dyDescent="0.2">
      <c r="A29" s="44"/>
      <c r="B29" s="44"/>
      <c r="C29" s="45"/>
      <c r="D29" s="45"/>
      <c r="E29" s="44"/>
      <c r="F29" s="44"/>
      <c r="G29" s="45"/>
      <c r="I29" s="6"/>
      <c r="J29" s="6" t="s">
        <v>45</v>
      </c>
      <c r="K29" s="12">
        <v>28</v>
      </c>
      <c r="L29" s="6"/>
      <c r="M29" s="6"/>
      <c r="N29" s="6"/>
      <c r="O29" s="6"/>
      <c r="P29" s="8">
        <v>32</v>
      </c>
      <c r="Q29" s="6" t="s">
        <v>450</v>
      </c>
      <c r="R29" s="6"/>
      <c r="S29" s="6"/>
      <c r="T29" s="6"/>
      <c r="U29" s="6"/>
      <c r="W29" s="14">
        <v>327</v>
      </c>
      <c r="X29" s="15" t="s">
        <v>194</v>
      </c>
    </row>
    <row r="30" spans="1:24" x14ac:dyDescent="0.2">
      <c r="A30" s="46"/>
      <c r="B30" s="46"/>
      <c r="C30" s="45"/>
      <c r="D30" s="45"/>
      <c r="E30" s="46"/>
      <c r="F30" s="46"/>
      <c r="G30" s="45"/>
      <c r="H30" s="45"/>
      <c r="I30" s="6"/>
      <c r="J30" s="6" t="s">
        <v>46</v>
      </c>
      <c r="K30" s="12">
        <v>29</v>
      </c>
      <c r="L30" s="6"/>
      <c r="M30" s="6"/>
      <c r="N30" s="6"/>
      <c r="O30" s="6"/>
      <c r="P30" s="8">
        <v>33</v>
      </c>
      <c r="Q30" s="6" t="s">
        <v>451</v>
      </c>
      <c r="R30" s="6"/>
      <c r="S30" s="6"/>
      <c r="T30" s="6"/>
      <c r="U30" s="6"/>
      <c r="W30" s="14">
        <v>328</v>
      </c>
      <c r="X30" s="15" t="s">
        <v>195</v>
      </c>
    </row>
    <row r="31" spans="1:24" x14ac:dyDescent="0.2">
      <c r="A31" s="46"/>
      <c r="B31" s="46"/>
      <c r="C31" s="45"/>
      <c r="D31" s="45"/>
      <c r="E31" s="46"/>
      <c r="F31" s="46"/>
      <c r="G31" s="45"/>
      <c r="H31" s="45"/>
      <c r="I31" s="6"/>
      <c r="J31" s="6" t="s">
        <v>47</v>
      </c>
      <c r="K31" s="12">
        <v>30</v>
      </c>
      <c r="L31" s="6"/>
      <c r="M31" s="6"/>
      <c r="N31" s="6"/>
      <c r="O31" s="6"/>
      <c r="P31" s="8">
        <v>34</v>
      </c>
      <c r="Q31" s="6" t="s">
        <v>452</v>
      </c>
      <c r="R31" s="6"/>
      <c r="S31" s="6"/>
      <c r="T31" s="6"/>
      <c r="U31" s="6"/>
      <c r="W31" s="14">
        <v>329</v>
      </c>
      <c r="X31" s="15" t="s">
        <v>196</v>
      </c>
    </row>
    <row r="32" spans="1:24" x14ac:dyDescent="0.2">
      <c r="A32" s="46"/>
      <c r="B32" s="46"/>
      <c r="C32" s="45"/>
      <c r="D32" s="45"/>
      <c r="E32" s="46"/>
      <c r="F32" s="46"/>
      <c r="G32" s="45"/>
      <c r="H32" s="45"/>
      <c r="I32" s="6"/>
      <c r="J32" s="6" t="s">
        <v>48</v>
      </c>
      <c r="K32" s="12">
        <v>31</v>
      </c>
      <c r="L32" s="6"/>
      <c r="M32" s="6"/>
      <c r="N32" s="6"/>
      <c r="O32" s="6"/>
      <c r="P32" s="8">
        <v>35</v>
      </c>
      <c r="Q32" s="6" t="s">
        <v>453</v>
      </c>
      <c r="R32" s="6"/>
      <c r="S32" s="6"/>
      <c r="T32" s="6"/>
      <c r="U32" s="6"/>
      <c r="W32" s="14">
        <v>330</v>
      </c>
      <c r="X32" s="15" t="s">
        <v>197</v>
      </c>
    </row>
    <row r="33" spans="1:24" x14ac:dyDescent="0.2">
      <c r="A33" s="46"/>
      <c r="B33" s="46"/>
      <c r="C33" s="45"/>
      <c r="D33" s="45"/>
      <c r="E33" s="46"/>
      <c r="F33" s="46"/>
      <c r="G33" s="45"/>
      <c r="H33" s="45"/>
      <c r="I33" s="6"/>
      <c r="J33" s="6" t="s">
        <v>49</v>
      </c>
      <c r="K33" s="12">
        <v>32</v>
      </c>
      <c r="L33" s="6"/>
      <c r="M33" s="6"/>
      <c r="N33" s="6"/>
      <c r="O33" s="6"/>
      <c r="P33" s="8">
        <v>36</v>
      </c>
      <c r="Q33" s="6" t="s">
        <v>454</v>
      </c>
      <c r="R33" s="6"/>
      <c r="S33" s="6"/>
      <c r="T33" s="6"/>
      <c r="U33" s="6"/>
      <c r="W33" s="14">
        <v>331</v>
      </c>
      <c r="X33" s="15" t="s">
        <v>198</v>
      </c>
    </row>
    <row r="34" spans="1:24" x14ac:dyDescent="0.2">
      <c r="A34" s="46"/>
      <c r="B34" s="46"/>
      <c r="C34" s="45"/>
      <c r="D34" s="45"/>
      <c r="E34" s="46"/>
      <c r="F34" s="46"/>
      <c r="G34" s="45"/>
      <c r="H34" s="45"/>
      <c r="I34" s="6"/>
      <c r="J34" s="6" t="s">
        <v>50</v>
      </c>
      <c r="K34" s="12">
        <v>33</v>
      </c>
      <c r="L34" s="6"/>
      <c r="M34" s="6"/>
      <c r="N34" s="6"/>
      <c r="O34" s="6"/>
      <c r="P34" s="8">
        <v>37</v>
      </c>
      <c r="Q34" s="6" t="s">
        <v>455</v>
      </c>
      <c r="R34" s="6"/>
      <c r="S34" s="6"/>
      <c r="T34" s="6"/>
      <c r="U34" s="6"/>
      <c r="W34" s="14">
        <v>332</v>
      </c>
      <c r="X34" s="15" t="s">
        <v>199</v>
      </c>
    </row>
    <row r="35" spans="1:24" x14ac:dyDescent="0.2">
      <c r="A35" s="46"/>
      <c r="B35" s="46"/>
      <c r="C35" s="45"/>
      <c r="D35" s="45"/>
      <c r="E35" s="46"/>
      <c r="F35" s="46"/>
      <c r="G35" s="45"/>
      <c r="H35" s="45"/>
      <c r="I35" s="6"/>
      <c r="J35" s="6" t="s">
        <v>51</v>
      </c>
      <c r="K35" s="12">
        <v>34</v>
      </c>
      <c r="L35" s="6"/>
      <c r="M35" s="6"/>
      <c r="N35" s="6"/>
      <c r="O35" s="6"/>
      <c r="P35" s="8"/>
      <c r="Q35" s="6"/>
      <c r="R35" s="6"/>
      <c r="S35" s="6"/>
      <c r="T35" s="6"/>
      <c r="U35" s="6"/>
      <c r="W35" s="14">
        <v>333</v>
      </c>
      <c r="X35" s="15" t="s">
        <v>200</v>
      </c>
    </row>
    <row r="36" spans="1:24" x14ac:dyDescent="0.2">
      <c r="A36" s="46"/>
      <c r="B36" s="46"/>
      <c r="C36" s="45"/>
      <c r="D36" s="45"/>
      <c r="E36" s="46"/>
      <c r="F36" s="46"/>
      <c r="G36" s="45"/>
      <c r="H36" s="45"/>
      <c r="I36" s="6"/>
      <c r="J36" s="6" t="s">
        <v>52</v>
      </c>
      <c r="K36" s="12">
        <v>35</v>
      </c>
      <c r="L36" s="6"/>
      <c r="M36" s="6"/>
      <c r="N36" s="6"/>
      <c r="O36" s="6"/>
      <c r="P36" s="8"/>
      <c r="Q36" s="6"/>
      <c r="R36" s="6"/>
      <c r="S36" s="6"/>
      <c r="T36" s="6"/>
      <c r="U36" s="6"/>
      <c r="W36" s="14">
        <v>334</v>
      </c>
      <c r="X36" s="15" t="s">
        <v>201</v>
      </c>
    </row>
    <row r="37" spans="1:24" x14ac:dyDescent="0.2">
      <c r="A37" s="571"/>
      <c r="B37" s="571"/>
      <c r="C37" s="572"/>
      <c r="D37" s="572"/>
      <c r="E37" s="571"/>
      <c r="F37" s="571"/>
      <c r="G37" s="572"/>
      <c r="H37" s="45"/>
      <c r="I37" s="6"/>
      <c r="J37" s="6" t="s">
        <v>53</v>
      </c>
      <c r="K37" s="12">
        <v>36</v>
      </c>
      <c r="L37" s="6"/>
      <c r="M37" s="6"/>
      <c r="N37" s="6"/>
      <c r="O37" s="6"/>
      <c r="P37" s="8"/>
      <c r="Q37" s="6"/>
      <c r="R37" s="6"/>
      <c r="S37" s="6"/>
      <c r="T37" s="6"/>
      <c r="U37" s="6"/>
      <c r="W37" s="14">
        <v>335</v>
      </c>
      <c r="X37" s="15" t="s">
        <v>202</v>
      </c>
    </row>
    <row r="38" spans="1:24" x14ac:dyDescent="0.2">
      <c r="A38" s="571"/>
      <c r="B38" s="571"/>
      <c r="C38" s="572"/>
      <c r="D38" s="572"/>
      <c r="E38" s="571"/>
      <c r="F38" s="571"/>
      <c r="G38" s="572"/>
      <c r="H38" s="45"/>
      <c r="I38" s="6"/>
      <c r="J38" s="6" t="s">
        <v>54</v>
      </c>
      <c r="K38" s="12">
        <v>37</v>
      </c>
      <c r="L38" s="6"/>
      <c r="M38" s="6"/>
      <c r="N38" s="6"/>
      <c r="O38" s="6"/>
      <c r="P38" s="8"/>
      <c r="Q38" s="5"/>
      <c r="R38" s="6"/>
      <c r="S38" s="6"/>
      <c r="T38" s="6"/>
      <c r="U38" s="6"/>
      <c r="W38" s="14">
        <v>336</v>
      </c>
      <c r="X38" s="15" t="s">
        <v>203</v>
      </c>
    </row>
    <row r="39" spans="1:24" x14ac:dyDescent="0.2">
      <c r="A39" s="573" t="s">
        <v>505</v>
      </c>
      <c r="B39" s="573" t="s">
        <v>506</v>
      </c>
      <c r="C39" s="573"/>
      <c r="D39" s="573"/>
      <c r="E39" s="573" t="s">
        <v>507</v>
      </c>
      <c r="F39" s="573" t="s">
        <v>508</v>
      </c>
      <c r="G39" s="572"/>
      <c r="H39" s="45"/>
      <c r="I39" s="6"/>
      <c r="J39" s="6" t="s">
        <v>55</v>
      </c>
      <c r="K39" s="12">
        <v>38</v>
      </c>
      <c r="L39" s="6"/>
      <c r="M39" s="6"/>
      <c r="N39" s="6"/>
      <c r="O39" s="6"/>
      <c r="P39" s="8"/>
      <c r="Q39" s="6"/>
      <c r="R39" s="6"/>
      <c r="S39" s="6"/>
      <c r="T39" s="6"/>
      <c r="U39" s="6"/>
      <c r="W39" s="14">
        <v>337</v>
      </c>
      <c r="X39" s="15" t="s">
        <v>204</v>
      </c>
    </row>
    <row r="40" spans="1:24" x14ac:dyDescent="0.2">
      <c r="A40" s="574" t="s">
        <v>479</v>
      </c>
      <c r="B40" s="574" t="s">
        <v>480</v>
      </c>
      <c r="C40" s="575"/>
      <c r="D40" s="575"/>
      <c r="E40" s="574" t="s">
        <v>485</v>
      </c>
      <c r="F40" s="574" t="s">
        <v>486</v>
      </c>
      <c r="G40" s="572"/>
      <c r="H40" s="45"/>
      <c r="I40" s="6"/>
      <c r="J40" s="6" t="s">
        <v>56</v>
      </c>
      <c r="K40" s="12">
        <v>39</v>
      </c>
      <c r="L40" s="6"/>
      <c r="M40" s="6"/>
      <c r="N40" s="6"/>
      <c r="O40" s="6"/>
      <c r="P40" s="8"/>
      <c r="Q40" s="6"/>
      <c r="R40" s="6"/>
      <c r="S40" s="6"/>
      <c r="T40" s="6"/>
      <c r="U40" s="6"/>
      <c r="W40" s="14">
        <v>338</v>
      </c>
      <c r="X40" s="15" t="s">
        <v>205</v>
      </c>
    </row>
    <row r="41" spans="1:24" x14ac:dyDescent="0.2">
      <c r="A41" s="574" t="s">
        <v>390</v>
      </c>
      <c r="B41" s="574" t="s">
        <v>383</v>
      </c>
      <c r="C41" s="575"/>
      <c r="D41" s="575"/>
      <c r="E41" s="574" t="s">
        <v>427</v>
      </c>
      <c r="F41" s="574" t="s">
        <v>422</v>
      </c>
      <c r="G41" s="573"/>
      <c r="H41" s="45"/>
      <c r="I41" s="6"/>
      <c r="J41" s="6" t="s">
        <v>57</v>
      </c>
      <c r="K41" s="12">
        <v>40</v>
      </c>
      <c r="L41" s="6"/>
      <c r="M41" s="6"/>
      <c r="N41" s="6"/>
      <c r="O41" s="6"/>
      <c r="P41" s="8"/>
      <c r="Q41" s="6"/>
      <c r="R41" s="6"/>
      <c r="S41" s="6"/>
      <c r="T41" s="6"/>
      <c r="U41" s="6"/>
      <c r="W41" s="14">
        <v>339</v>
      </c>
      <c r="X41" s="15" t="s">
        <v>206</v>
      </c>
    </row>
    <row r="42" spans="1:24" x14ac:dyDescent="0.2">
      <c r="A42" s="574" t="s">
        <v>398</v>
      </c>
      <c r="B42" s="574" t="s">
        <v>387</v>
      </c>
      <c r="C42" s="575"/>
      <c r="D42" s="575"/>
      <c r="E42" s="574" t="s">
        <v>435</v>
      </c>
      <c r="F42" s="574" t="s">
        <v>426</v>
      </c>
      <c r="G42" s="573"/>
      <c r="H42" s="45"/>
      <c r="I42" s="6"/>
      <c r="J42" s="6" t="s">
        <v>58</v>
      </c>
      <c r="K42" s="12">
        <v>41</v>
      </c>
      <c r="L42" s="6"/>
      <c r="M42" s="6"/>
      <c r="N42" s="6"/>
      <c r="O42" s="6"/>
      <c r="P42" s="8"/>
      <c r="Q42" s="6"/>
      <c r="R42" s="6"/>
      <c r="S42" s="6"/>
      <c r="T42" s="6"/>
      <c r="U42" s="6"/>
      <c r="W42" s="14">
        <v>340</v>
      </c>
      <c r="X42" s="15" t="s">
        <v>207</v>
      </c>
    </row>
    <row r="43" spans="1:24" x14ac:dyDescent="0.2">
      <c r="A43" s="574" t="s">
        <v>388</v>
      </c>
      <c r="B43" s="574" t="s">
        <v>389</v>
      </c>
      <c r="C43" s="575"/>
      <c r="D43" s="575"/>
      <c r="E43" s="574" t="s">
        <v>430</v>
      </c>
      <c r="F43" s="574" t="s">
        <v>429</v>
      </c>
      <c r="G43" s="573"/>
      <c r="H43" s="45"/>
      <c r="I43" s="6"/>
      <c r="J43" s="6" t="s">
        <v>59</v>
      </c>
      <c r="K43" s="12">
        <v>42</v>
      </c>
      <c r="L43" s="6"/>
      <c r="M43" s="6"/>
      <c r="N43" s="6"/>
      <c r="O43" s="6"/>
      <c r="P43" s="8"/>
      <c r="Q43" s="6"/>
      <c r="R43" s="6"/>
      <c r="S43" s="6"/>
      <c r="T43" s="6"/>
      <c r="U43" s="6"/>
      <c r="W43" s="14">
        <v>341</v>
      </c>
      <c r="X43" s="15" t="s">
        <v>208</v>
      </c>
    </row>
    <row r="44" spans="1:24" x14ac:dyDescent="0.2">
      <c r="A44" s="574" t="s">
        <v>393</v>
      </c>
      <c r="B44" s="574" t="s">
        <v>392</v>
      </c>
      <c r="C44" s="575"/>
      <c r="D44" s="575"/>
      <c r="E44" s="574" t="s">
        <v>433</v>
      </c>
      <c r="F44" s="574" t="s">
        <v>437</v>
      </c>
      <c r="G44" s="573"/>
      <c r="H44" s="45"/>
      <c r="I44" s="6"/>
      <c r="J44" s="6" t="s">
        <v>60</v>
      </c>
      <c r="K44" s="12">
        <v>43</v>
      </c>
      <c r="L44" s="6"/>
      <c r="M44" s="6"/>
      <c r="N44" s="6"/>
      <c r="O44" s="6"/>
      <c r="P44" s="8"/>
      <c r="Q44" s="6"/>
      <c r="R44" s="6"/>
      <c r="S44" s="6"/>
      <c r="T44" s="6"/>
      <c r="U44" s="6"/>
      <c r="W44" s="14">
        <v>342</v>
      </c>
      <c r="X44" s="15" t="s">
        <v>209</v>
      </c>
    </row>
    <row r="45" spans="1:24" x14ac:dyDescent="0.2">
      <c r="A45" s="574" t="s">
        <v>473</v>
      </c>
      <c r="B45" s="574" t="s">
        <v>396</v>
      </c>
      <c r="C45" s="575"/>
      <c r="D45" s="575"/>
      <c r="E45" s="576" t="s">
        <v>438</v>
      </c>
      <c r="F45" s="576"/>
      <c r="G45" s="573"/>
      <c r="H45" s="45"/>
      <c r="I45" s="6"/>
      <c r="J45" s="6" t="s">
        <v>61</v>
      </c>
      <c r="K45" s="12">
        <v>44</v>
      </c>
      <c r="L45" s="6"/>
      <c r="M45" s="6"/>
      <c r="N45" s="6"/>
      <c r="O45" s="6"/>
      <c r="P45" s="8"/>
      <c r="Q45" s="6"/>
      <c r="R45" s="6"/>
      <c r="S45" s="6"/>
      <c r="T45" s="6"/>
      <c r="U45" s="6"/>
      <c r="W45" s="14">
        <v>343</v>
      </c>
      <c r="X45" s="15" t="s">
        <v>210</v>
      </c>
    </row>
    <row r="46" spans="1:24" x14ac:dyDescent="0.2">
      <c r="A46" s="576" t="s">
        <v>401</v>
      </c>
      <c r="B46" s="576"/>
      <c r="C46" s="575"/>
      <c r="D46" s="575"/>
      <c r="E46" s="576"/>
      <c r="F46" s="576"/>
      <c r="G46" s="573"/>
      <c r="H46" s="45"/>
      <c r="I46" s="6"/>
      <c r="J46" s="6" t="s">
        <v>62</v>
      </c>
      <c r="K46" s="12">
        <v>45</v>
      </c>
      <c r="L46" s="6"/>
      <c r="M46" s="6"/>
      <c r="N46" s="6"/>
      <c r="O46" s="6"/>
      <c r="P46" s="8"/>
      <c r="Q46" s="6"/>
      <c r="R46" s="6"/>
      <c r="S46" s="6"/>
      <c r="T46" s="6"/>
      <c r="U46" s="6"/>
      <c r="W46" s="14">
        <v>344</v>
      </c>
      <c r="X46" s="15" t="s">
        <v>211</v>
      </c>
    </row>
    <row r="47" spans="1:24" x14ac:dyDescent="0.2">
      <c r="A47" s="576"/>
      <c r="B47" s="576"/>
      <c r="C47" s="575"/>
      <c r="D47" s="575"/>
      <c r="E47" s="576"/>
      <c r="F47" s="576"/>
      <c r="G47" s="573"/>
      <c r="H47" s="45"/>
      <c r="I47" s="6"/>
      <c r="J47" s="6" t="s">
        <v>63</v>
      </c>
      <c r="K47" s="12">
        <v>46</v>
      </c>
      <c r="L47" s="6"/>
      <c r="M47" s="6"/>
      <c r="N47" s="6"/>
      <c r="O47" s="6"/>
      <c r="P47" s="8"/>
      <c r="Q47" s="6"/>
      <c r="R47" s="6"/>
      <c r="S47" s="6"/>
      <c r="T47" s="6"/>
      <c r="U47" s="6"/>
      <c r="W47" s="14">
        <v>345</v>
      </c>
      <c r="X47" s="15" t="s">
        <v>212</v>
      </c>
    </row>
    <row r="48" spans="1:24" x14ac:dyDescent="0.2">
      <c r="A48" s="576"/>
      <c r="B48" s="576"/>
      <c r="C48" s="575"/>
      <c r="D48" s="575"/>
      <c r="E48" s="576"/>
      <c r="F48" s="576"/>
      <c r="G48" s="573"/>
      <c r="H48" s="45"/>
      <c r="I48" s="6"/>
      <c r="J48" s="6" t="s">
        <v>64</v>
      </c>
      <c r="K48" s="12">
        <v>47</v>
      </c>
      <c r="L48" s="6"/>
      <c r="M48" s="6"/>
      <c r="N48" s="6"/>
      <c r="O48" s="6"/>
      <c r="P48" s="8"/>
      <c r="Q48" s="6"/>
      <c r="R48" s="6"/>
      <c r="S48" s="6"/>
      <c r="T48" s="6"/>
      <c r="U48" s="6"/>
      <c r="W48" s="14">
        <v>346</v>
      </c>
      <c r="X48" s="15" t="s">
        <v>213</v>
      </c>
    </row>
    <row r="49" spans="1:24" x14ac:dyDescent="0.2">
      <c r="A49" s="576"/>
      <c r="B49" s="576"/>
      <c r="C49" s="575"/>
      <c r="D49" s="575"/>
      <c r="E49" s="576"/>
      <c r="F49" s="576"/>
      <c r="G49" s="573"/>
      <c r="H49" s="45"/>
      <c r="I49" s="6"/>
      <c r="J49" s="6"/>
      <c r="K49" s="12"/>
      <c r="L49" s="6"/>
      <c r="M49" s="6"/>
      <c r="N49" s="6"/>
      <c r="O49" s="6"/>
      <c r="P49" s="8"/>
      <c r="Q49" s="6"/>
      <c r="R49" s="6"/>
      <c r="S49" s="6"/>
      <c r="T49" s="6"/>
      <c r="U49" s="6"/>
      <c r="W49" s="14">
        <v>347</v>
      </c>
      <c r="X49" s="15" t="s">
        <v>214</v>
      </c>
    </row>
    <row r="50" spans="1:24" x14ac:dyDescent="0.2">
      <c r="A50" s="576" t="s">
        <v>481</v>
      </c>
      <c r="B50" s="576" t="s">
        <v>482</v>
      </c>
      <c r="C50" s="575"/>
      <c r="D50" s="575"/>
      <c r="E50" s="576" t="s">
        <v>487</v>
      </c>
      <c r="F50" s="576" t="s">
        <v>488</v>
      </c>
      <c r="G50" s="573"/>
      <c r="H50" s="45"/>
      <c r="I50" s="6"/>
      <c r="J50" s="6"/>
      <c r="K50" s="8"/>
      <c r="L50" s="6"/>
      <c r="M50" s="6"/>
      <c r="N50" s="6"/>
      <c r="O50" s="6"/>
      <c r="P50" s="8"/>
      <c r="Q50" s="6"/>
      <c r="R50" s="6"/>
      <c r="S50" s="6"/>
      <c r="T50" s="6"/>
      <c r="U50" s="6"/>
      <c r="W50" s="14">
        <v>348</v>
      </c>
      <c r="X50" s="21" t="s">
        <v>215</v>
      </c>
    </row>
    <row r="51" spans="1:24" x14ac:dyDescent="0.2">
      <c r="A51" s="576" t="s">
        <v>384</v>
      </c>
      <c r="B51" s="576" t="s">
        <v>387</v>
      </c>
      <c r="C51" s="575"/>
      <c r="D51" s="575"/>
      <c r="E51" s="576" t="s">
        <v>423</v>
      </c>
      <c r="F51" s="576" t="s">
        <v>426</v>
      </c>
      <c r="G51" s="573"/>
      <c r="H51" s="45"/>
      <c r="I51" s="6"/>
      <c r="J51" s="6"/>
      <c r="K51" s="8"/>
      <c r="L51" s="6"/>
      <c r="M51" s="6"/>
      <c r="N51" s="6"/>
      <c r="O51" s="6"/>
      <c r="P51" s="8"/>
      <c r="Q51" s="6"/>
      <c r="R51" s="6"/>
      <c r="S51" s="6"/>
      <c r="T51" s="6"/>
      <c r="U51" s="6"/>
      <c r="W51" s="14">
        <v>349</v>
      </c>
      <c r="X51" s="21" t="s">
        <v>216</v>
      </c>
    </row>
    <row r="52" spans="1:24" x14ac:dyDescent="0.2">
      <c r="A52" s="576" t="s">
        <v>388</v>
      </c>
      <c r="B52" s="576" t="s">
        <v>389</v>
      </c>
      <c r="C52" s="575"/>
      <c r="D52" s="575"/>
      <c r="E52" s="576" t="s">
        <v>428</v>
      </c>
      <c r="F52" s="576" t="s">
        <v>429</v>
      </c>
      <c r="G52" s="573"/>
      <c r="H52" s="45"/>
      <c r="I52" s="6"/>
      <c r="J52" s="6"/>
      <c r="K52" s="8"/>
      <c r="L52" s="6"/>
      <c r="M52" s="6"/>
      <c r="N52" s="6"/>
      <c r="O52" s="6"/>
      <c r="P52" s="8"/>
      <c r="Q52" s="6"/>
      <c r="R52" s="6"/>
      <c r="S52" s="6"/>
      <c r="T52" s="6"/>
      <c r="U52" s="6"/>
      <c r="W52" s="14">
        <v>350</v>
      </c>
      <c r="X52" s="21" t="s">
        <v>217</v>
      </c>
    </row>
    <row r="53" spans="1:24" x14ac:dyDescent="0.2">
      <c r="A53" s="576" t="s">
        <v>391</v>
      </c>
      <c r="B53" s="576" t="s">
        <v>392</v>
      </c>
      <c r="C53" s="575"/>
      <c r="D53" s="575"/>
      <c r="E53" s="576" t="s">
        <v>430</v>
      </c>
      <c r="F53" s="576" t="s">
        <v>436</v>
      </c>
      <c r="G53" s="573"/>
      <c r="H53" s="45"/>
      <c r="I53" s="6"/>
      <c r="J53" s="6"/>
      <c r="K53" s="8"/>
      <c r="L53" s="6"/>
      <c r="M53" s="6"/>
      <c r="N53" s="6"/>
      <c r="O53" s="6"/>
      <c r="P53" s="8"/>
      <c r="Q53" s="6"/>
      <c r="R53" s="6"/>
      <c r="S53" s="6"/>
      <c r="T53" s="6"/>
      <c r="U53" s="6"/>
      <c r="W53" s="14">
        <v>351</v>
      </c>
      <c r="X53" s="21" t="s">
        <v>218</v>
      </c>
    </row>
    <row r="54" spans="1:24" x14ac:dyDescent="0.2">
      <c r="A54" s="574" t="s">
        <v>393</v>
      </c>
      <c r="B54" s="574" t="s">
        <v>396</v>
      </c>
      <c r="C54" s="575"/>
      <c r="D54" s="575"/>
      <c r="E54" s="574" t="s">
        <v>433</v>
      </c>
      <c r="F54" s="574" t="s">
        <v>437</v>
      </c>
      <c r="G54" s="573"/>
      <c r="H54" s="45"/>
      <c r="I54" s="6"/>
      <c r="J54" s="6"/>
      <c r="K54" s="8"/>
      <c r="L54" s="6"/>
      <c r="M54" s="6"/>
      <c r="N54" s="6"/>
      <c r="O54" s="6"/>
      <c r="P54" s="8"/>
      <c r="Q54" s="6"/>
      <c r="R54" s="6"/>
      <c r="S54" s="6"/>
      <c r="T54" s="6"/>
      <c r="U54" s="6"/>
      <c r="W54" s="14">
        <v>352</v>
      </c>
      <c r="X54" s="21" t="s">
        <v>219</v>
      </c>
    </row>
    <row r="55" spans="1:24" x14ac:dyDescent="0.2">
      <c r="A55" s="574" t="s">
        <v>473</v>
      </c>
      <c r="B55" s="574" t="s">
        <v>399</v>
      </c>
      <c r="C55" s="575"/>
      <c r="D55" s="575"/>
      <c r="E55" s="574" t="s">
        <v>438</v>
      </c>
      <c r="F55" s="574"/>
      <c r="G55" s="573"/>
      <c r="H55" s="45"/>
      <c r="I55" s="6"/>
      <c r="J55" s="6"/>
      <c r="K55" s="8"/>
      <c r="L55" s="6"/>
      <c r="M55" s="6"/>
      <c r="N55" s="6"/>
      <c r="O55" s="6"/>
      <c r="P55" s="8"/>
      <c r="Q55" s="6"/>
      <c r="R55" s="6"/>
      <c r="S55" s="6"/>
      <c r="T55" s="6"/>
      <c r="U55" s="6"/>
      <c r="W55" s="14">
        <v>353</v>
      </c>
      <c r="X55" s="21" t="s">
        <v>220</v>
      </c>
    </row>
    <row r="56" spans="1:24" x14ac:dyDescent="0.2">
      <c r="A56" s="574" t="s">
        <v>401</v>
      </c>
      <c r="B56" s="574"/>
      <c r="C56" s="575"/>
      <c r="D56" s="575"/>
      <c r="E56" s="576"/>
      <c r="F56" s="574"/>
      <c r="G56" s="573"/>
      <c r="H56" s="45"/>
      <c r="I56" s="6"/>
      <c r="J56" s="6"/>
      <c r="K56" s="8"/>
      <c r="L56" s="6"/>
      <c r="M56" s="6"/>
      <c r="N56" s="6"/>
      <c r="O56" s="6"/>
      <c r="P56" s="8"/>
      <c r="Q56" s="6"/>
      <c r="R56" s="6"/>
      <c r="S56" s="6"/>
      <c r="T56" s="6"/>
      <c r="U56" s="6"/>
      <c r="W56" s="14">
        <v>354</v>
      </c>
      <c r="X56" s="21" t="s">
        <v>221</v>
      </c>
    </row>
    <row r="57" spans="1:24" x14ac:dyDescent="0.2">
      <c r="A57" s="576"/>
      <c r="B57" s="574"/>
      <c r="C57" s="575"/>
      <c r="D57" s="575"/>
      <c r="E57" s="576"/>
      <c r="F57" s="574"/>
      <c r="G57" s="573"/>
      <c r="H57" s="45"/>
      <c r="I57" s="6"/>
      <c r="J57" s="6"/>
      <c r="K57" s="8"/>
      <c r="L57" s="6"/>
      <c r="M57" s="6"/>
      <c r="N57" s="6"/>
      <c r="O57" s="6"/>
      <c r="P57" s="8"/>
      <c r="Q57" s="6"/>
      <c r="R57" s="6"/>
      <c r="S57" s="6"/>
      <c r="T57" s="6"/>
      <c r="U57" s="6"/>
      <c r="W57" s="14">
        <v>355</v>
      </c>
      <c r="X57" s="21" t="s">
        <v>222</v>
      </c>
    </row>
    <row r="58" spans="1:24" x14ac:dyDescent="0.2">
      <c r="A58" s="577"/>
      <c r="B58" s="574"/>
      <c r="C58" s="575"/>
      <c r="D58" s="575"/>
      <c r="E58" s="576"/>
      <c r="F58" s="574"/>
      <c r="G58" s="573"/>
      <c r="H58" s="45"/>
      <c r="I58" s="6"/>
      <c r="J58" s="6"/>
      <c r="K58" s="8"/>
      <c r="L58" s="6"/>
      <c r="M58" s="6"/>
      <c r="N58" s="6"/>
      <c r="O58" s="6"/>
      <c r="P58" s="8"/>
      <c r="Q58" s="6"/>
      <c r="R58" s="6"/>
      <c r="S58" s="6"/>
      <c r="T58" s="6"/>
      <c r="U58" s="6"/>
      <c r="W58" s="14">
        <v>356</v>
      </c>
      <c r="X58" s="21" t="s">
        <v>223</v>
      </c>
    </row>
    <row r="59" spans="1:24" x14ac:dyDescent="0.2">
      <c r="A59" s="578"/>
      <c r="B59" s="576"/>
      <c r="C59" s="575"/>
      <c r="D59" s="575"/>
      <c r="E59" s="576"/>
      <c r="F59" s="574"/>
      <c r="G59" s="573"/>
      <c r="H59" s="45"/>
      <c r="I59" s="6"/>
      <c r="J59" s="6"/>
      <c r="K59" s="8"/>
      <c r="L59" s="6"/>
      <c r="M59" s="6"/>
      <c r="N59" s="6"/>
      <c r="O59" s="6"/>
      <c r="P59" s="8"/>
      <c r="Q59" s="6"/>
      <c r="R59" s="6"/>
      <c r="S59" s="6"/>
      <c r="T59" s="6"/>
      <c r="U59" s="6"/>
      <c r="W59" s="14">
        <v>357</v>
      </c>
      <c r="X59" s="21" t="s">
        <v>224</v>
      </c>
    </row>
    <row r="60" spans="1:24" x14ac:dyDescent="0.2">
      <c r="A60" s="574" t="s">
        <v>483</v>
      </c>
      <c r="B60" s="576" t="s">
        <v>484</v>
      </c>
      <c r="C60" s="575"/>
      <c r="D60" s="575"/>
      <c r="E60" s="574" t="s">
        <v>489</v>
      </c>
      <c r="F60" s="576" t="s">
        <v>490</v>
      </c>
      <c r="G60" s="573"/>
      <c r="H60" s="45"/>
      <c r="I60" s="6"/>
      <c r="J60" s="6"/>
      <c r="K60" s="8"/>
      <c r="L60" s="6"/>
      <c r="M60" s="6"/>
      <c r="N60" s="6"/>
      <c r="O60" s="6"/>
      <c r="P60" s="8"/>
      <c r="Q60" s="6"/>
      <c r="R60" s="6"/>
      <c r="S60" s="6"/>
      <c r="T60" s="6"/>
      <c r="U60" s="6"/>
      <c r="W60" s="14">
        <v>358</v>
      </c>
      <c r="X60" s="21" t="s">
        <v>225</v>
      </c>
    </row>
    <row r="61" spans="1:24" x14ac:dyDescent="0.2">
      <c r="A61" s="574" t="s">
        <v>385</v>
      </c>
      <c r="B61" s="576" t="s">
        <v>387</v>
      </c>
      <c r="C61" s="575"/>
      <c r="D61" s="575"/>
      <c r="E61" s="574" t="s">
        <v>424</v>
      </c>
      <c r="F61" s="576" t="s">
        <v>426</v>
      </c>
      <c r="G61" s="573"/>
      <c r="H61" s="45"/>
      <c r="I61" s="6"/>
      <c r="J61" s="6"/>
      <c r="K61" s="8"/>
      <c r="L61" s="6"/>
      <c r="M61" s="6"/>
      <c r="N61" s="6"/>
      <c r="O61" s="6"/>
      <c r="P61" s="8"/>
      <c r="Q61" s="6"/>
      <c r="R61" s="6"/>
      <c r="S61" s="6"/>
      <c r="T61" s="6"/>
      <c r="U61" s="6"/>
      <c r="W61" s="14">
        <v>359</v>
      </c>
      <c r="X61" s="21" t="s">
        <v>226</v>
      </c>
    </row>
    <row r="62" spans="1:24" x14ac:dyDescent="0.2">
      <c r="A62" s="576" t="s">
        <v>388</v>
      </c>
      <c r="B62" s="576" t="s">
        <v>389</v>
      </c>
      <c r="C62" s="575"/>
      <c r="D62" s="575"/>
      <c r="E62" s="576" t="s">
        <v>428</v>
      </c>
      <c r="F62" s="576" t="s">
        <v>429</v>
      </c>
      <c r="G62" s="573"/>
      <c r="H62" s="45"/>
      <c r="I62" s="6"/>
      <c r="J62" s="6"/>
      <c r="K62" s="8"/>
      <c r="L62" s="6"/>
      <c r="M62" s="6"/>
      <c r="N62" s="6"/>
      <c r="O62" s="6"/>
      <c r="P62" s="8"/>
      <c r="Q62" s="6"/>
      <c r="R62" s="6"/>
      <c r="S62" s="6"/>
      <c r="T62" s="6"/>
      <c r="U62" s="6"/>
      <c r="W62" s="14">
        <v>360</v>
      </c>
      <c r="X62" s="15" t="s">
        <v>227</v>
      </c>
    </row>
    <row r="63" spans="1:24" x14ac:dyDescent="0.2">
      <c r="A63" s="576" t="s">
        <v>391</v>
      </c>
      <c r="B63" s="576" t="s">
        <v>392</v>
      </c>
      <c r="C63" s="575"/>
      <c r="D63" s="575"/>
      <c r="E63" s="576" t="s">
        <v>430</v>
      </c>
      <c r="F63" s="574" t="s">
        <v>436</v>
      </c>
      <c r="G63" s="573"/>
      <c r="H63" s="45"/>
      <c r="I63" s="6"/>
      <c r="J63" s="6"/>
      <c r="K63" s="8"/>
      <c r="L63" s="6"/>
      <c r="M63" s="6"/>
      <c r="N63" s="6"/>
      <c r="O63" s="6"/>
      <c r="P63" s="8"/>
      <c r="Q63" s="6"/>
      <c r="R63" s="6"/>
      <c r="S63" s="6"/>
      <c r="T63" s="6"/>
      <c r="U63" s="6"/>
      <c r="W63" s="14">
        <v>361</v>
      </c>
      <c r="X63" s="15" t="s">
        <v>228</v>
      </c>
    </row>
    <row r="64" spans="1:24" x14ac:dyDescent="0.2">
      <c r="A64" s="576" t="s">
        <v>393</v>
      </c>
      <c r="B64" s="576" t="s">
        <v>396</v>
      </c>
      <c r="C64" s="575"/>
      <c r="D64" s="575"/>
      <c r="E64" s="576" t="s">
        <v>433</v>
      </c>
      <c r="F64" s="574" t="s">
        <v>437</v>
      </c>
      <c r="G64" s="573"/>
      <c r="H64" s="45"/>
      <c r="I64" s="6"/>
      <c r="J64" s="6"/>
      <c r="K64" s="8"/>
      <c r="L64" s="6"/>
      <c r="M64" s="6"/>
      <c r="N64" s="6"/>
      <c r="O64" s="6"/>
      <c r="P64" s="8"/>
      <c r="Q64" s="6"/>
      <c r="R64" s="6"/>
      <c r="S64" s="6"/>
      <c r="T64" s="6"/>
      <c r="U64" s="6"/>
      <c r="W64" s="14">
        <v>362</v>
      </c>
      <c r="X64" s="15" t="s">
        <v>229</v>
      </c>
    </row>
    <row r="65" spans="1:24" x14ac:dyDescent="0.2">
      <c r="A65" s="574" t="s">
        <v>473</v>
      </c>
      <c r="B65" s="574" t="s">
        <v>399</v>
      </c>
      <c r="C65" s="575"/>
      <c r="D65" s="575"/>
      <c r="E65" s="574" t="s">
        <v>438</v>
      </c>
      <c r="F65" s="574"/>
      <c r="G65" s="573"/>
      <c r="H65" s="45"/>
      <c r="I65" s="6"/>
      <c r="J65" s="6"/>
      <c r="K65" s="8"/>
      <c r="L65" s="6"/>
      <c r="M65" s="6"/>
      <c r="N65" s="6"/>
      <c r="O65" s="6"/>
      <c r="P65" s="8"/>
      <c r="Q65" s="6"/>
      <c r="R65" s="6"/>
      <c r="S65" s="6"/>
      <c r="T65" s="6"/>
      <c r="U65" s="6"/>
      <c r="W65" s="14">
        <v>363</v>
      </c>
      <c r="X65" s="15" t="s">
        <v>230</v>
      </c>
    </row>
    <row r="66" spans="1:24" x14ac:dyDescent="0.2">
      <c r="A66" s="576" t="s">
        <v>401</v>
      </c>
      <c r="B66" s="576"/>
      <c r="C66" s="575"/>
      <c r="D66" s="575"/>
      <c r="E66" s="574"/>
      <c r="F66" s="574"/>
      <c r="G66" s="573"/>
      <c r="H66" s="45"/>
      <c r="I66" s="6"/>
      <c r="J66" s="6"/>
      <c r="K66" s="8"/>
      <c r="L66" s="6"/>
      <c r="M66" s="6"/>
      <c r="N66" s="6"/>
      <c r="O66" s="6"/>
      <c r="P66" s="8"/>
      <c r="Q66" s="6"/>
      <c r="R66" s="6"/>
      <c r="S66" s="6"/>
      <c r="T66" s="6"/>
      <c r="U66" s="6"/>
      <c r="W66" s="14">
        <v>364</v>
      </c>
      <c r="X66" s="15" t="s">
        <v>231</v>
      </c>
    </row>
    <row r="67" spans="1:24" x14ac:dyDescent="0.2">
      <c r="A67" s="577"/>
      <c r="B67" s="577"/>
      <c r="C67" s="575"/>
      <c r="D67" s="575"/>
      <c r="E67" s="576"/>
      <c r="F67" s="574"/>
      <c r="G67" s="573"/>
      <c r="H67" s="45"/>
      <c r="I67" s="6"/>
      <c r="J67" s="6"/>
      <c r="K67" s="8"/>
      <c r="L67" s="6"/>
      <c r="M67" s="6"/>
      <c r="N67" s="6"/>
      <c r="O67" s="6"/>
      <c r="P67" s="8"/>
      <c r="Q67" s="6"/>
      <c r="R67" s="6"/>
      <c r="S67" s="6"/>
      <c r="T67" s="6"/>
      <c r="U67" s="6"/>
      <c r="W67" s="14">
        <v>365</v>
      </c>
      <c r="X67" s="15" t="s">
        <v>232</v>
      </c>
    </row>
    <row r="68" spans="1:24" x14ac:dyDescent="0.2">
      <c r="A68" s="577"/>
      <c r="B68" s="577"/>
      <c r="C68" s="575"/>
      <c r="D68" s="575"/>
      <c r="E68" s="576"/>
      <c r="F68" s="574"/>
      <c r="G68" s="573"/>
      <c r="H68" s="45"/>
      <c r="I68" s="6"/>
      <c r="J68" s="6"/>
      <c r="K68" s="8"/>
      <c r="L68" s="6"/>
      <c r="M68" s="6"/>
      <c r="N68" s="6"/>
      <c r="O68" s="6"/>
      <c r="P68" s="8"/>
      <c r="Q68" s="6"/>
      <c r="R68" s="6"/>
      <c r="S68" s="6"/>
      <c r="T68" s="6"/>
      <c r="U68" s="6"/>
      <c r="W68" s="14">
        <v>366</v>
      </c>
      <c r="X68" s="15" t="s">
        <v>233</v>
      </c>
    </row>
    <row r="69" spans="1:24" x14ac:dyDescent="0.2">
      <c r="A69" s="577"/>
      <c r="B69" s="577"/>
      <c r="C69" s="579"/>
      <c r="D69" s="579"/>
      <c r="E69" s="577"/>
      <c r="F69" s="580"/>
      <c r="G69" s="572"/>
      <c r="H69" s="45"/>
      <c r="I69" s="6"/>
      <c r="J69" s="6"/>
      <c r="K69" s="8"/>
      <c r="L69" s="6"/>
      <c r="M69" s="6"/>
      <c r="N69" s="6"/>
      <c r="O69" s="6"/>
      <c r="P69" s="8"/>
      <c r="Q69" s="6"/>
      <c r="R69" s="6"/>
      <c r="S69" s="6"/>
      <c r="T69" s="6"/>
      <c r="U69" s="6"/>
      <c r="W69" s="14">
        <v>367</v>
      </c>
      <c r="X69" s="15" t="s">
        <v>234</v>
      </c>
    </row>
    <row r="70" spans="1:24" x14ac:dyDescent="0.2">
      <c r="A70" s="581"/>
      <c r="B70" s="581"/>
      <c r="C70" s="573"/>
      <c r="D70" s="573"/>
      <c r="E70" s="582"/>
      <c r="F70" s="583"/>
      <c r="G70" s="572"/>
      <c r="H70" s="45"/>
      <c r="I70" s="6"/>
      <c r="J70" s="6"/>
      <c r="K70" s="8"/>
      <c r="L70" s="6"/>
      <c r="M70" s="6"/>
      <c r="N70" s="6"/>
      <c r="O70" s="6"/>
      <c r="P70" s="8"/>
      <c r="Q70" s="6"/>
      <c r="R70" s="6"/>
      <c r="S70" s="6"/>
      <c r="T70" s="6"/>
      <c r="U70" s="6"/>
      <c r="W70" s="14">
        <v>368</v>
      </c>
      <c r="X70" s="15" t="s">
        <v>235</v>
      </c>
    </row>
    <row r="71" spans="1:24" x14ac:dyDescent="0.2">
      <c r="A71" s="582"/>
      <c r="B71" s="581"/>
      <c r="C71" s="573"/>
      <c r="D71" s="573"/>
      <c r="E71" s="582"/>
      <c r="F71" s="583"/>
      <c r="G71" s="572"/>
      <c r="H71" s="45"/>
      <c r="I71" s="6"/>
      <c r="J71" s="6"/>
      <c r="K71" s="8"/>
      <c r="L71" s="6"/>
      <c r="M71" s="6"/>
      <c r="N71" s="6"/>
      <c r="O71" s="6"/>
      <c r="P71" s="8"/>
      <c r="Q71" s="6"/>
      <c r="R71" s="6"/>
      <c r="S71" s="6"/>
      <c r="T71" s="6"/>
      <c r="U71" s="6"/>
      <c r="W71" s="14">
        <v>369</v>
      </c>
      <c r="X71" s="457" t="s">
        <v>236</v>
      </c>
    </row>
    <row r="72" spans="1:24" x14ac:dyDescent="0.2">
      <c r="A72" s="571"/>
      <c r="B72" s="571" t="s">
        <v>509</v>
      </c>
      <c r="C72" s="572"/>
      <c r="D72" s="572"/>
      <c r="E72" s="583"/>
      <c r="F72" s="583" t="s">
        <v>510</v>
      </c>
      <c r="G72" s="572"/>
      <c r="H72" s="45"/>
      <c r="I72" s="6"/>
      <c r="J72" s="6"/>
      <c r="K72" s="8"/>
      <c r="L72" s="6"/>
      <c r="M72" s="6"/>
      <c r="N72" s="6"/>
      <c r="O72" s="6"/>
      <c r="P72" s="8"/>
      <c r="Q72" s="6"/>
      <c r="R72" s="6"/>
      <c r="S72" s="6"/>
      <c r="T72" s="6"/>
      <c r="U72" s="6"/>
      <c r="W72" s="14">
        <v>370</v>
      </c>
      <c r="X72" s="457" t="s">
        <v>237</v>
      </c>
    </row>
    <row r="73" spans="1:24" x14ac:dyDescent="0.2">
      <c r="A73" s="571"/>
      <c r="B73" s="571" t="s">
        <v>395</v>
      </c>
      <c r="C73" s="572"/>
      <c r="D73" s="572"/>
      <c r="E73" s="583"/>
      <c r="F73" s="583" t="s">
        <v>432</v>
      </c>
      <c r="G73" s="572"/>
      <c r="H73" s="45"/>
      <c r="I73" s="6"/>
      <c r="J73" s="6"/>
      <c r="K73" s="8"/>
      <c r="L73" s="6"/>
      <c r="M73" s="6"/>
      <c r="N73" s="6"/>
      <c r="O73" s="6"/>
      <c r="P73" s="8"/>
      <c r="Q73" s="6"/>
      <c r="R73" s="6"/>
      <c r="S73" s="6"/>
      <c r="T73" s="6"/>
      <c r="U73" s="6"/>
      <c r="W73" s="14">
        <v>371</v>
      </c>
      <c r="X73" s="457" t="s">
        <v>238</v>
      </c>
    </row>
    <row r="74" spans="1:24" x14ac:dyDescent="0.2">
      <c r="A74" s="571"/>
      <c r="B74" s="571"/>
      <c r="C74" s="572"/>
      <c r="D74" s="572"/>
      <c r="E74" s="583"/>
      <c r="F74" s="583"/>
      <c r="G74" s="572"/>
      <c r="H74" s="45"/>
      <c r="I74" s="6"/>
      <c r="J74" s="6"/>
      <c r="K74" s="8"/>
      <c r="L74" s="6"/>
      <c r="M74" s="6"/>
      <c r="N74" s="6"/>
      <c r="O74" s="6"/>
      <c r="P74" s="8"/>
      <c r="Q74" s="6"/>
      <c r="R74" s="6"/>
      <c r="S74" s="6"/>
      <c r="T74" s="6"/>
      <c r="U74" s="6"/>
      <c r="W74" s="14">
        <v>372</v>
      </c>
      <c r="X74" s="457" t="s">
        <v>239</v>
      </c>
    </row>
    <row r="75" spans="1:24" x14ac:dyDescent="0.2">
      <c r="A75" s="571"/>
      <c r="B75" s="571"/>
      <c r="C75" s="572"/>
      <c r="D75" s="572"/>
      <c r="E75" s="583"/>
      <c r="F75" s="583"/>
      <c r="G75" s="572"/>
      <c r="H75" s="45"/>
      <c r="I75" s="6"/>
      <c r="J75" s="6"/>
      <c r="K75" s="8"/>
      <c r="L75" s="6"/>
      <c r="M75" s="6"/>
      <c r="N75" s="6"/>
      <c r="O75" s="6"/>
      <c r="P75" s="8"/>
      <c r="Q75" s="6"/>
      <c r="R75" s="6"/>
      <c r="S75" s="6"/>
      <c r="T75" s="6"/>
      <c r="U75" s="6"/>
      <c r="W75" s="14">
        <v>373</v>
      </c>
      <c r="X75" s="457" t="s">
        <v>240</v>
      </c>
    </row>
    <row r="76" spans="1:24" x14ac:dyDescent="0.2">
      <c r="A76" s="571"/>
      <c r="B76" s="571"/>
      <c r="C76" s="572"/>
      <c r="D76" s="572"/>
      <c r="E76" s="583"/>
      <c r="F76" s="583"/>
      <c r="G76" s="572"/>
      <c r="H76" s="45"/>
      <c r="I76" s="6"/>
      <c r="J76" s="6"/>
      <c r="K76" s="8"/>
      <c r="L76" s="6"/>
      <c r="M76" s="6"/>
      <c r="N76" s="6"/>
      <c r="O76" s="6"/>
      <c r="P76" s="8"/>
      <c r="Q76" s="6"/>
      <c r="R76" s="6"/>
      <c r="S76" s="6"/>
      <c r="T76" s="6"/>
      <c r="U76" s="6"/>
      <c r="W76" s="14">
        <v>374</v>
      </c>
      <c r="X76" s="457" t="s">
        <v>241</v>
      </c>
    </row>
    <row r="77" spans="1:24" x14ac:dyDescent="0.2">
      <c r="A77" s="583"/>
      <c r="B77" s="583"/>
      <c r="C77" s="572"/>
      <c r="D77" s="572"/>
      <c r="E77" s="583"/>
      <c r="F77" s="583"/>
      <c r="G77" s="572"/>
      <c r="H77" s="45"/>
      <c r="I77" s="6"/>
      <c r="J77" s="6"/>
      <c r="K77" s="8"/>
      <c r="L77" s="6"/>
      <c r="M77" s="6"/>
      <c r="N77" s="6"/>
      <c r="O77" s="6"/>
      <c r="P77" s="8"/>
      <c r="Q77" s="6"/>
      <c r="R77" s="6"/>
      <c r="S77" s="6"/>
      <c r="T77" s="6"/>
      <c r="U77" s="6"/>
      <c r="W77" s="14">
        <v>375</v>
      </c>
      <c r="X77" s="15" t="s">
        <v>242</v>
      </c>
    </row>
    <row r="78" spans="1:24" x14ac:dyDescent="0.2">
      <c r="A78" s="583"/>
      <c r="B78" s="583"/>
      <c r="C78" s="572"/>
      <c r="D78" s="572"/>
      <c r="E78" s="583"/>
      <c r="F78" s="583"/>
      <c r="G78" s="572"/>
      <c r="H78" s="45"/>
      <c r="I78" s="6"/>
      <c r="J78" s="6"/>
      <c r="K78" s="8"/>
      <c r="L78" s="6"/>
      <c r="M78" s="6"/>
      <c r="N78" s="6"/>
      <c r="O78" s="6"/>
      <c r="P78" s="8"/>
      <c r="Q78" s="6"/>
      <c r="R78" s="6"/>
      <c r="S78" s="6"/>
      <c r="T78" s="6"/>
      <c r="U78" s="6"/>
      <c r="W78" s="14">
        <v>376</v>
      </c>
      <c r="X78" s="15" t="s">
        <v>243</v>
      </c>
    </row>
    <row r="79" spans="1:24" x14ac:dyDescent="0.2">
      <c r="A79" s="520"/>
      <c r="B79" s="520"/>
      <c r="C79" s="519"/>
      <c r="D79" s="519"/>
      <c r="E79" s="520"/>
      <c r="F79" s="520"/>
      <c r="G79" s="519"/>
      <c r="I79" s="6"/>
      <c r="J79" s="6"/>
      <c r="K79" s="8"/>
      <c r="L79" s="6"/>
      <c r="M79" s="6"/>
      <c r="N79" s="6"/>
      <c r="O79" s="6"/>
      <c r="P79" s="8"/>
      <c r="Q79" s="6"/>
      <c r="R79" s="6"/>
      <c r="S79" s="6"/>
      <c r="T79" s="6"/>
      <c r="U79" s="6"/>
      <c r="W79" s="14">
        <v>377</v>
      </c>
      <c r="X79" s="15" t="s">
        <v>244</v>
      </c>
    </row>
    <row r="80" spans="1:24" x14ac:dyDescent="0.2">
      <c r="A80" s="44"/>
      <c r="B80" s="44"/>
      <c r="C80" s="45"/>
      <c r="D80" s="45"/>
      <c r="E80" s="44"/>
      <c r="F80" s="44"/>
      <c r="G80" s="45"/>
      <c r="I80" s="6"/>
      <c r="J80" s="6"/>
      <c r="K80" s="8"/>
      <c r="L80" s="6"/>
      <c r="M80" s="6"/>
      <c r="N80" s="6"/>
      <c r="O80" s="6"/>
      <c r="P80" s="8"/>
      <c r="Q80" s="6"/>
      <c r="R80" s="6"/>
      <c r="S80" s="6"/>
      <c r="T80" s="6"/>
      <c r="U80" s="6"/>
      <c r="W80" s="14">
        <v>378</v>
      </c>
      <c r="X80" s="15" t="s">
        <v>245</v>
      </c>
    </row>
    <row r="81" spans="1:24" x14ac:dyDescent="0.2">
      <c r="A81" s="44"/>
      <c r="B81" s="44"/>
      <c r="C81" s="45"/>
      <c r="D81" s="45"/>
      <c r="E81" s="44"/>
      <c r="F81" s="44"/>
      <c r="G81" s="45"/>
      <c r="I81" s="6"/>
      <c r="J81" s="6"/>
      <c r="K81" s="8"/>
      <c r="L81" s="6"/>
      <c r="M81" s="6"/>
      <c r="N81" s="6"/>
      <c r="O81" s="6"/>
      <c r="P81" s="8"/>
      <c r="Q81" s="6"/>
      <c r="R81" s="6"/>
      <c r="S81" s="6"/>
      <c r="T81" s="6"/>
      <c r="U81" s="6"/>
      <c r="W81" s="14">
        <v>379</v>
      </c>
      <c r="X81" s="15" t="s">
        <v>246</v>
      </c>
    </row>
    <row r="82" spans="1:24" x14ac:dyDescent="0.2">
      <c r="A82" s="6"/>
      <c r="B82" s="6"/>
      <c r="E82" s="6"/>
      <c r="F82" s="6"/>
      <c r="I82" s="6"/>
      <c r="J82" s="6"/>
      <c r="K82" s="8"/>
      <c r="L82" s="6"/>
      <c r="M82" s="6"/>
      <c r="N82" s="6"/>
      <c r="O82" s="6"/>
      <c r="P82" s="8"/>
      <c r="Q82" s="6"/>
      <c r="R82" s="6"/>
      <c r="S82" s="6"/>
      <c r="T82" s="6"/>
      <c r="U82" s="6"/>
      <c r="W82" s="14">
        <v>301</v>
      </c>
      <c r="X82" s="457" t="s">
        <v>474</v>
      </c>
    </row>
    <row r="83" spans="1:24" x14ac:dyDescent="0.2">
      <c r="A83" s="6"/>
      <c r="B83" s="6"/>
      <c r="E83" s="6"/>
      <c r="F83" s="6"/>
      <c r="I83" s="6"/>
      <c r="J83" s="6"/>
      <c r="K83" s="8"/>
      <c r="L83" s="6"/>
      <c r="M83" s="6"/>
      <c r="N83" s="6"/>
      <c r="O83" s="6"/>
      <c r="P83" s="8"/>
      <c r="Q83" s="6"/>
      <c r="R83" s="6"/>
      <c r="S83" s="6"/>
      <c r="T83" s="6"/>
      <c r="U83" s="6"/>
      <c r="W83" s="14"/>
      <c r="X83" s="15"/>
    </row>
    <row r="84" spans="1:24" x14ac:dyDescent="0.2">
      <c r="A84" s="6"/>
      <c r="B84" s="6"/>
      <c r="E84" s="6"/>
      <c r="F84" s="6"/>
      <c r="I84" s="6"/>
      <c r="J84" s="6"/>
      <c r="K84" s="8"/>
      <c r="L84" s="6"/>
      <c r="M84" s="6"/>
      <c r="N84" s="6"/>
      <c r="O84" s="6"/>
      <c r="P84" s="8"/>
      <c r="Q84" s="6"/>
      <c r="R84" s="6"/>
      <c r="S84" s="6"/>
      <c r="T84" s="6"/>
      <c r="U84" s="6"/>
      <c r="W84" s="14"/>
      <c r="X84" s="15"/>
    </row>
    <row r="85" spans="1:24" x14ac:dyDescent="0.2">
      <c r="A85" s="6"/>
      <c r="B85" s="6"/>
      <c r="E85" s="6"/>
      <c r="F85" s="6"/>
      <c r="I85" s="6"/>
      <c r="J85" s="6"/>
      <c r="K85" s="8"/>
      <c r="L85" s="6"/>
      <c r="M85" s="6"/>
      <c r="N85" s="6"/>
      <c r="O85" s="6"/>
      <c r="P85" s="8"/>
      <c r="Q85" s="6"/>
      <c r="R85" s="6"/>
      <c r="S85" s="6"/>
      <c r="T85" s="6"/>
      <c r="U85" s="6"/>
      <c r="W85" s="14"/>
      <c r="X85" s="15"/>
    </row>
    <row r="86" spans="1:24" x14ac:dyDescent="0.2">
      <c r="A86" s="6"/>
      <c r="B86" s="6"/>
      <c r="E86" s="6"/>
      <c r="F86" s="6"/>
      <c r="I86" s="6"/>
      <c r="J86" s="6"/>
      <c r="K86" s="8"/>
      <c r="L86" s="6"/>
      <c r="M86" s="6"/>
      <c r="N86" s="6"/>
      <c r="O86" s="6"/>
      <c r="P86" s="8"/>
      <c r="Q86" s="6"/>
      <c r="R86" s="6"/>
      <c r="S86" s="6"/>
      <c r="T86" s="6"/>
      <c r="U86" s="6"/>
      <c r="W86" s="14"/>
      <c r="X86" s="15"/>
    </row>
    <row r="87" spans="1:24" x14ac:dyDescent="0.2">
      <c r="A87" s="6"/>
      <c r="B87" s="6"/>
      <c r="E87" s="6"/>
      <c r="F87" s="6"/>
      <c r="I87" s="6"/>
      <c r="J87" s="6"/>
      <c r="K87" s="8"/>
      <c r="L87" s="6"/>
      <c r="M87" s="6"/>
      <c r="N87" s="6"/>
      <c r="O87" s="6"/>
      <c r="P87" s="8"/>
      <c r="Q87" s="6"/>
      <c r="R87" s="6"/>
      <c r="S87" s="6"/>
      <c r="T87" s="6"/>
      <c r="U87" s="6"/>
      <c r="W87" s="14"/>
      <c r="X87" s="15"/>
    </row>
    <row r="88" spans="1:24" x14ac:dyDescent="0.2">
      <c r="A88" s="6"/>
      <c r="B88" s="6"/>
      <c r="E88" s="6"/>
      <c r="F88" s="6"/>
      <c r="I88" s="6"/>
      <c r="J88" s="6"/>
      <c r="K88" s="8"/>
      <c r="L88" s="6"/>
      <c r="M88" s="6"/>
      <c r="N88" s="6"/>
      <c r="O88" s="6"/>
      <c r="P88" s="8"/>
      <c r="Q88" s="6"/>
      <c r="R88" s="6"/>
      <c r="S88" s="6"/>
      <c r="T88" s="6"/>
      <c r="U88" s="6"/>
      <c r="W88" s="14"/>
      <c r="X88" s="15"/>
    </row>
    <row r="89" spans="1:24" x14ac:dyDescent="0.2">
      <c r="A89" s="6"/>
      <c r="B89" s="6"/>
      <c r="E89" s="6"/>
      <c r="F89" s="6"/>
      <c r="I89" s="6"/>
      <c r="J89" s="6"/>
      <c r="K89" s="8"/>
      <c r="L89" s="6"/>
      <c r="M89" s="6"/>
      <c r="N89" s="6"/>
      <c r="O89" s="6"/>
      <c r="P89" s="8"/>
      <c r="Q89" s="6"/>
      <c r="R89" s="6"/>
      <c r="S89" s="6"/>
      <c r="T89" s="6"/>
      <c r="U89" s="6"/>
      <c r="W89" s="14"/>
      <c r="X89" s="15"/>
    </row>
    <row r="90" spans="1:24" x14ac:dyDescent="0.2">
      <c r="A90" s="6"/>
      <c r="B90" s="6"/>
      <c r="E90" s="6"/>
      <c r="F90" s="6"/>
      <c r="I90" s="6"/>
      <c r="J90" s="6"/>
      <c r="K90" s="8"/>
      <c r="L90" s="6"/>
      <c r="M90" s="6"/>
      <c r="N90" s="6"/>
      <c r="O90" s="6"/>
      <c r="P90" s="8"/>
      <c r="Q90" s="6"/>
      <c r="R90" s="6"/>
      <c r="S90" s="6"/>
      <c r="T90" s="6"/>
      <c r="U90" s="6"/>
      <c r="W90" s="14"/>
      <c r="X90" s="15"/>
    </row>
    <row r="91" spans="1:24" x14ac:dyDescent="0.2">
      <c r="A91" s="6"/>
      <c r="B91" s="6"/>
      <c r="E91" s="6"/>
      <c r="F91" s="6"/>
      <c r="I91" s="6"/>
      <c r="J91" s="6"/>
      <c r="K91" s="8"/>
      <c r="L91" s="6"/>
      <c r="M91" s="6"/>
      <c r="N91" s="6"/>
      <c r="O91" s="6"/>
      <c r="P91" s="8"/>
      <c r="Q91" s="6"/>
      <c r="R91" s="6"/>
      <c r="S91" s="6"/>
      <c r="T91" s="6"/>
      <c r="U91" s="6"/>
      <c r="W91" s="14"/>
      <c r="X91" s="15"/>
    </row>
    <row r="92" spans="1:24" x14ac:dyDescent="0.2">
      <c r="A92" s="6"/>
      <c r="B92" s="6"/>
      <c r="E92" s="6"/>
      <c r="F92" s="6"/>
      <c r="I92" s="6"/>
      <c r="J92" s="6"/>
      <c r="K92" s="8"/>
      <c r="L92" s="6"/>
      <c r="M92" s="6"/>
      <c r="N92" s="6"/>
      <c r="O92" s="6"/>
      <c r="P92" s="8"/>
      <c r="Q92" s="6"/>
      <c r="R92" s="6"/>
      <c r="S92" s="6"/>
      <c r="T92" s="6"/>
      <c r="U92" s="6"/>
      <c r="W92" s="14"/>
      <c r="X92" s="15"/>
    </row>
    <row r="93" spans="1:24" x14ac:dyDescent="0.2">
      <c r="A93" s="6"/>
      <c r="B93" s="6"/>
      <c r="E93" s="6"/>
      <c r="F93" s="6"/>
      <c r="I93" s="6"/>
      <c r="J93" s="6"/>
      <c r="K93" s="8"/>
      <c r="L93" s="6"/>
      <c r="M93" s="6"/>
      <c r="N93" s="6"/>
      <c r="O93" s="6"/>
      <c r="P93" s="8"/>
      <c r="Q93" s="6"/>
      <c r="R93" s="6"/>
      <c r="S93" s="6"/>
      <c r="T93" s="6"/>
      <c r="U93" s="6"/>
      <c r="W93" s="14"/>
      <c r="X93" s="15"/>
    </row>
    <row r="94" spans="1:24" x14ac:dyDescent="0.2">
      <c r="A94" s="6"/>
      <c r="B94" s="6"/>
      <c r="E94" s="6"/>
      <c r="F94" s="6"/>
      <c r="I94" s="6"/>
      <c r="J94" s="6"/>
      <c r="K94" s="8"/>
      <c r="L94" s="6"/>
      <c r="M94" s="6"/>
      <c r="N94" s="6"/>
      <c r="O94" s="6"/>
      <c r="P94" s="8"/>
      <c r="Q94" s="6"/>
      <c r="R94" s="6"/>
      <c r="S94" s="6"/>
      <c r="T94" s="6"/>
      <c r="U94" s="6"/>
      <c r="W94" s="14"/>
      <c r="X94" s="15"/>
    </row>
    <row r="95" spans="1:24" x14ac:dyDescent="0.2">
      <c r="A95" s="6"/>
      <c r="B95" s="6"/>
      <c r="E95" s="6"/>
      <c r="F95" s="6"/>
      <c r="I95" s="6"/>
      <c r="J95" s="6"/>
      <c r="K95" s="8"/>
      <c r="L95" s="6"/>
      <c r="M95" s="6"/>
      <c r="N95" s="6"/>
      <c r="O95" s="6"/>
      <c r="P95" s="8"/>
      <c r="Q95" s="6"/>
      <c r="R95" s="6"/>
      <c r="S95" s="6"/>
      <c r="T95" s="6"/>
      <c r="U95" s="6"/>
      <c r="W95" s="14"/>
      <c r="X95" s="15"/>
    </row>
    <row r="96" spans="1:24" x14ac:dyDescent="0.2">
      <c r="A96" s="6"/>
      <c r="B96" s="6"/>
      <c r="E96" s="6"/>
      <c r="F96" s="6"/>
      <c r="I96" s="6"/>
      <c r="J96" s="6"/>
      <c r="K96" s="8"/>
      <c r="L96" s="6"/>
      <c r="M96" s="6"/>
      <c r="N96" s="6"/>
      <c r="O96" s="6"/>
      <c r="P96" s="8"/>
      <c r="Q96" s="6"/>
      <c r="R96" s="6"/>
      <c r="S96" s="6"/>
      <c r="T96" s="6"/>
      <c r="U96" s="6"/>
      <c r="W96" s="14"/>
      <c r="X96" s="15"/>
    </row>
    <row r="97" spans="1:24" x14ac:dyDescent="0.2">
      <c r="A97" s="6"/>
      <c r="B97" s="6"/>
      <c r="E97" s="6"/>
      <c r="F97" s="6"/>
      <c r="I97" s="6"/>
      <c r="J97" s="6"/>
      <c r="K97" s="8"/>
      <c r="L97" s="6"/>
      <c r="M97" s="6"/>
      <c r="N97" s="6"/>
      <c r="O97" s="6"/>
      <c r="P97" s="8"/>
      <c r="Q97" s="6"/>
      <c r="R97" s="6"/>
      <c r="S97" s="6"/>
      <c r="T97" s="6"/>
      <c r="U97" s="6"/>
      <c r="W97" s="14"/>
      <c r="X97" s="15"/>
    </row>
    <row r="98" spans="1:24" x14ac:dyDescent="0.2">
      <c r="A98" s="6"/>
      <c r="B98" s="6"/>
      <c r="E98" s="6"/>
      <c r="F98" s="6"/>
      <c r="I98" s="6"/>
      <c r="J98" s="6"/>
      <c r="K98" s="8"/>
      <c r="L98" s="6"/>
      <c r="M98" s="6"/>
      <c r="N98" s="6"/>
      <c r="O98" s="6"/>
      <c r="P98" s="8"/>
      <c r="Q98" s="6"/>
      <c r="R98" s="6"/>
      <c r="S98" s="6"/>
      <c r="T98" s="6"/>
      <c r="U98" s="6"/>
      <c r="W98" s="14"/>
      <c r="X98" s="15"/>
    </row>
    <row r="99" spans="1:24" x14ac:dyDescent="0.2">
      <c r="A99" s="6"/>
      <c r="B99" s="6"/>
      <c r="E99" s="6"/>
      <c r="F99" s="6"/>
      <c r="I99" s="6"/>
      <c r="J99" s="6"/>
      <c r="K99" s="8"/>
      <c r="L99" s="6"/>
      <c r="M99" s="6"/>
      <c r="N99" s="6"/>
      <c r="O99" s="6"/>
      <c r="P99" s="8"/>
      <c r="Q99" s="6"/>
      <c r="R99" s="6"/>
      <c r="S99" s="6"/>
      <c r="T99" s="6"/>
      <c r="U99" s="6"/>
      <c r="W99" s="14"/>
      <c r="X99" s="15"/>
    </row>
    <row r="100" spans="1:24" x14ac:dyDescent="0.2">
      <c r="A100" s="6"/>
      <c r="B100" s="6"/>
      <c r="E100" s="6"/>
      <c r="F100" s="6"/>
      <c r="I100" s="6"/>
      <c r="J100" s="6"/>
      <c r="K100" s="8"/>
      <c r="L100" s="6"/>
      <c r="M100" s="6"/>
      <c r="N100" s="6"/>
      <c r="O100" s="6"/>
      <c r="P100" s="8"/>
      <c r="Q100" s="6"/>
      <c r="R100" s="6"/>
      <c r="S100" s="6"/>
      <c r="T100" s="6"/>
      <c r="U100" s="6"/>
      <c r="W100" s="14"/>
      <c r="X100" s="15"/>
    </row>
    <row r="101" spans="1:24" x14ac:dyDescent="0.2">
      <c r="A101" s="6"/>
      <c r="B101" s="6"/>
      <c r="E101" s="6"/>
      <c r="F101" s="6"/>
      <c r="I101" s="6"/>
      <c r="J101" s="6"/>
      <c r="K101" s="8"/>
      <c r="L101" s="6"/>
      <c r="M101" s="6"/>
      <c r="N101" s="6"/>
      <c r="O101" s="6"/>
      <c r="P101" s="8"/>
      <c r="Q101" s="6"/>
      <c r="R101" s="6"/>
      <c r="S101" s="6"/>
      <c r="T101" s="6"/>
      <c r="U101" s="6"/>
      <c r="W101" s="14"/>
      <c r="X101" s="15"/>
    </row>
    <row r="102" spans="1:24" x14ac:dyDescent="0.2">
      <c r="A102" s="6"/>
      <c r="B102" s="6"/>
      <c r="E102" s="6"/>
      <c r="F102" s="6"/>
      <c r="I102" s="6"/>
      <c r="J102" s="6"/>
      <c r="K102" s="8"/>
      <c r="L102" s="6"/>
      <c r="M102" s="6"/>
      <c r="N102" s="6"/>
      <c r="O102" s="6"/>
      <c r="P102" s="8"/>
      <c r="Q102" s="6"/>
      <c r="R102" s="6"/>
      <c r="S102" s="6"/>
      <c r="T102" s="6"/>
      <c r="U102" s="6"/>
      <c r="W102" s="14"/>
      <c r="X102" s="15"/>
    </row>
    <row r="103" spans="1:24" x14ac:dyDescent="0.2">
      <c r="A103" s="6"/>
      <c r="B103" s="6"/>
      <c r="E103" s="6"/>
      <c r="F103" s="6"/>
      <c r="I103" s="6"/>
      <c r="J103" s="6"/>
      <c r="K103" s="8"/>
      <c r="L103" s="6"/>
      <c r="M103" s="6"/>
      <c r="N103" s="6"/>
      <c r="O103" s="6"/>
      <c r="P103" s="8"/>
      <c r="Q103" s="6"/>
      <c r="R103" s="6"/>
      <c r="S103" s="6"/>
      <c r="T103" s="6"/>
      <c r="U103" s="6"/>
      <c r="W103" s="14"/>
      <c r="X103" s="15"/>
    </row>
    <row r="104" spans="1:24" x14ac:dyDescent="0.2">
      <c r="A104" s="6"/>
      <c r="B104" s="6"/>
      <c r="E104" s="6"/>
      <c r="F104" s="6"/>
      <c r="I104" s="6"/>
      <c r="J104" s="6"/>
      <c r="K104" s="8"/>
      <c r="L104" s="6"/>
      <c r="M104" s="6"/>
      <c r="N104" s="6"/>
      <c r="O104" s="6"/>
      <c r="P104" s="8"/>
      <c r="Q104" s="6"/>
      <c r="R104" s="6"/>
      <c r="S104" s="6"/>
      <c r="T104" s="6"/>
      <c r="U104" s="6"/>
      <c r="W104" s="14"/>
      <c r="X104" s="15"/>
    </row>
    <row r="105" spans="1:24" x14ac:dyDescent="0.2">
      <c r="A105" s="6"/>
      <c r="B105" s="6"/>
      <c r="E105" s="6"/>
      <c r="F105" s="6"/>
      <c r="I105" s="6"/>
      <c r="J105" s="6"/>
      <c r="K105" s="8"/>
      <c r="L105" s="6"/>
      <c r="M105" s="6"/>
      <c r="N105" s="6"/>
      <c r="O105" s="6"/>
      <c r="P105" s="8"/>
      <c r="Q105" s="6"/>
      <c r="R105" s="6"/>
      <c r="S105" s="6"/>
      <c r="T105" s="6"/>
      <c r="U105" s="6"/>
      <c r="W105" s="14"/>
      <c r="X105" s="15"/>
    </row>
    <row r="106" spans="1:24" x14ac:dyDescent="0.2">
      <c r="A106" s="6"/>
      <c r="B106" s="6"/>
      <c r="E106" s="6"/>
      <c r="F106" s="6"/>
      <c r="I106" s="6"/>
      <c r="J106" s="6"/>
      <c r="K106" s="8"/>
      <c r="L106" s="6"/>
      <c r="M106" s="6"/>
      <c r="N106" s="6"/>
      <c r="O106" s="6"/>
      <c r="P106" s="8"/>
      <c r="Q106" s="6"/>
      <c r="R106" s="6"/>
      <c r="S106" s="6"/>
      <c r="T106" s="6"/>
      <c r="U106" s="6"/>
      <c r="W106" s="14"/>
      <c r="X106" s="15"/>
    </row>
    <row r="107" spans="1:24" x14ac:dyDescent="0.2">
      <c r="A107" s="6"/>
      <c r="B107" s="6"/>
      <c r="E107" s="6"/>
      <c r="F107" s="6"/>
      <c r="I107" s="6"/>
      <c r="J107" s="6"/>
      <c r="K107" s="8"/>
      <c r="L107" s="6"/>
      <c r="M107" s="6"/>
      <c r="N107" s="6"/>
      <c r="O107" s="6"/>
      <c r="P107" s="8"/>
      <c r="Q107" s="6"/>
      <c r="R107" s="6"/>
      <c r="S107" s="6"/>
      <c r="T107" s="6"/>
      <c r="U107" s="6"/>
      <c r="W107" s="14"/>
      <c r="X107" s="15"/>
    </row>
    <row r="108" spans="1:24" x14ac:dyDescent="0.2">
      <c r="A108" s="6"/>
      <c r="B108" s="6"/>
      <c r="E108" s="6"/>
      <c r="F108" s="6"/>
      <c r="I108" s="6"/>
      <c r="J108" s="6"/>
      <c r="K108" s="8"/>
      <c r="L108" s="6"/>
      <c r="M108" s="6"/>
      <c r="N108" s="6"/>
      <c r="O108" s="6"/>
      <c r="P108" s="8"/>
      <c r="Q108" s="6"/>
      <c r="R108" s="6"/>
      <c r="S108" s="6"/>
      <c r="T108" s="6"/>
      <c r="U108" s="6"/>
      <c r="W108" s="14"/>
      <c r="X108" s="15"/>
    </row>
    <row r="109" spans="1:24" x14ac:dyDescent="0.2">
      <c r="A109" s="6"/>
      <c r="B109" s="6"/>
      <c r="E109" s="6"/>
      <c r="F109" s="6"/>
      <c r="I109" s="6"/>
      <c r="J109" s="6"/>
      <c r="K109" s="8"/>
      <c r="L109" s="6"/>
      <c r="M109" s="6"/>
      <c r="N109" s="6"/>
      <c r="O109" s="6"/>
      <c r="P109" s="8"/>
      <c r="Q109" s="6"/>
      <c r="R109" s="6"/>
      <c r="S109" s="6"/>
      <c r="T109" s="6"/>
      <c r="U109" s="6"/>
      <c r="W109" s="14"/>
      <c r="X109" s="15"/>
    </row>
    <row r="110" spans="1:24" x14ac:dyDescent="0.2">
      <c r="A110" s="6"/>
      <c r="B110" s="6"/>
      <c r="E110" s="6"/>
      <c r="F110" s="6"/>
      <c r="I110" s="6"/>
      <c r="J110" s="6"/>
      <c r="K110" s="8"/>
      <c r="L110" s="6"/>
      <c r="M110" s="6"/>
      <c r="N110" s="6"/>
      <c r="O110" s="6"/>
      <c r="P110" s="8"/>
      <c r="Q110" s="6"/>
      <c r="R110" s="6"/>
      <c r="S110" s="6"/>
      <c r="T110" s="6"/>
      <c r="U110" s="6"/>
      <c r="W110" s="14"/>
      <c r="X110" s="15"/>
    </row>
    <row r="111" spans="1:24" x14ac:dyDescent="0.2">
      <c r="A111" s="6"/>
      <c r="B111" s="6"/>
      <c r="E111" s="6"/>
      <c r="F111" s="6"/>
      <c r="I111" s="6"/>
      <c r="J111" s="6"/>
      <c r="K111" s="8"/>
      <c r="L111" s="6"/>
      <c r="M111" s="6"/>
      <c r="N111" s="6"/>
      <c r="O111" s="6"/>
      <c r="P111" s="8"/>
      <c r="Q111" s="6"/>
      <c r="R111" s="6"/>
      <c r="S111" s="6"/>
      <c r="T111" s="6"/>
      <c r="U111" s="6"/>
      <c r="W111" s="14"/>
      <c r="X111" s="15"/>
    </row>
    <row r="112" spans="1:24" x14ac:dyDescent="0.2">
      <c r="A112" s="6"/>
      <c r="B112" s="6"/>
      <c r="E112" s="6"/>
      <c r="F112" s="6"/>
      <c r="I112" s="6"/>
      <c r="J112" s="6"/>
      <c r="K112" s="8"/>
      <c r="L112" s="6"/>
      <c r="M112" s="6"/>
      <c r="N112" s="6"/>
      <c r="O112" s="6"/>
      <c r="P112" s="8"/>
      <c r="Q112" s="6"/>
      <c r="R112" s="6"/>
      <c r="S112" s="6"/>
      <c r="T112" s="6"/>
      <c r="U112" s="6"/>
      <c r="W112" s="14"/>
      <c r="X112" s="15"/>
    </row>
    <row r="113" spans="1:24" x14ac:dyDescent="0.2">
      <c r="A113" s="6"/>
      <c r="B113" s="6"/>
      <c r="E113" s="6"/>
      <c r="F113" s="6"/>
      <c r="I113" s="6"/>
      <c r="J113" s="6"/>
      <c r="K113" s="8"/>
      <c r="L113" s="6"/>
      <c r="M113" s="6"/>
      <c r="N113" s="6"/>
      <c r="O113" s="6"/>
      <c r="P113" s="8"/>
      <c r="Q113" s="6"/>
      <c r="R113" s="6"/>
      <c r="S113" s="6"/>
      <c r="T113" s="6"/>
      <c r="U113" s="6"/>
      <c r="W113" s="14"/>
      <c r="X113" s="15"/>
    </row>
    <row r="114" spans="1:24" x14ac:dyDescent="0.2">
      <c r="A114" s="6"/>
      <c r="B114" s="6"/>
      <c r="E114" s="6"/>
      <c r="F114" s="6"/>
      <c r="I114" s="6"/>
      <c r="J114" s="6"/>
      <c r="K114" s="8"/>
      <c r="L114" s="6"/>
      <c r="M114" s="6"/>
      <c r="N114" s="6"/>
      <c r="O114" s="6"/>
      <c r="P114" s="8"/>
      <c r="Q114" s="6"/>
      <c r="R114" s="6"/>
      <c r="S114" s="6"/>
      <c r="T114" s="6"/>
      <c r="U114" s="6"/>
      <c r="W114" s="14"/>
      <c r="X114" s="15"/>
    </row>
    <row r="115" spans="1:24" x14ac:dyDescent="0.2">
      <c r="A115" s="6"/>
      <c r="B115" s="6"/>
      <c r="E115" s="6"/>
      <c r="F115" s="6"/>
      <c r="I115" s="6"/>
      <c r="J115" s="6"/>
      <c r="K115" s="8"/>
      <c r="L115" s="6"/>
      <c r="M115" s="6"/>
      <c r="N115" s="6"/>
      <c r="O115" s="6"/>
      <c r="P115" s="8"/>
      <c r="Q115" s="6"/>
      <c r="R115" s="6"/>
      <c r="S115" s="6"/>
      <c r="T115" s="6"/>
      <c r="U115" s="6"/>
      <c r="W115" s="14"/>
      <c r="X115" s="15"/>
    </row>
    <row r="116" spans="1:24" x14ac:dyDescent="0.2">
      <c r="A116" s="6"/>
      <c r="B116" s="6"/>
      <c r="E116" s="6"/>
      <c r="F116" s="6"/>
      <c r="I116" s="6"/>
      <c r="J116" s="6"/>
      <c r="K116" s="8"/>
      <c r="L116" s="6"/>
      <c r="M116" s="6"/>
      <c r="N116" s="6"/>
      <c r="O116" s="6"/>
      <c r="P116" s="8"/>
      <c r="Q116" s="6"/>
      <c r="R116" s="6"/>
      <c r="S116" s="6"/>
      <c r="T116" s="6"/>
      <c r="U116" s="6"/>
      <c r="W116" s="14"/>
      <c r="X116" s="15"/>
    </row>
    <row r="117" spans="1:24" x14ac:dyDescent="0.2">
      <c r="A117" s="6"/>
      <c r="B117" s="6"/>
      <c r="E117" s="6"/>
      <c r="F117" s="6"/>
      <c r="I117" s="6"/>
      <c r="J117" s="6"/>
      <c r="K117" s="8"/>
      <c r="L117" s="6"/>
      <c r="M117" s="6"/>
      <c r="N117" s="6"/>
      <c r="O117" s="6"/>
      <c r="P117" s="8"/>
      <c r="Q117" s="6"/>
      <c r="R117" s="6"/>
      <c r="S117" s="6"/>
      <c r="T117" s="6"/>
      <c r="U117" s="6"/>
      <c r="W117" s="14"/>
      <c r="X117" s="15"/>
    </row>
    <row r="118" spans="1:24" x14ac:dyDescent="0.2">
      <c r="A118" s="6"/>
      <c r="B118" s="6"/>
      <c r="E118" s="6"/>
      <c r="F118" s="6"/>
      <c r="I118" s="6"/>
      <c r="J118" s="6"/>
      <c r="K118" s="8"/>
      <c r="L118" s="6"/>
      <c r="M118" s="6"/>
      <c r="N118" s="6"/>
      <c r="O118" s="6"/>
      <c r="P118" s="8"/>
      <c r="Q118" s="6"/>
      <c r="R118" s="6"/>
      <c r="S118" s="6"/>
      <c r="T118" s="6"/>
      <c r="U118" s="6"/>
      <c r="W118" s="14"/>
      <c r="X118" s="15"/>
    </row>
    <row r="119" spans="1:24" x14ac:dyDescent="0.2">
      <c r="A119" s="6"/>
      <c r="B119" s="6"/>
      <c r="E119" s="6"/>
      <c r="F119" s="6"/>
      <c r="I119" s="6"/>
      <c r="J119" s="6"/>
      <c r="K119" s="8"/>
      <c r="L119" s="6"/>
      <c r="M119" s="6"/>
      <c r="N119" s="6"/>
      <c r="O119" s="6"/>
      <c r="P119" s="8"/>
      <c r="Q119" s="6"/>
      <c r="R119" s="6"/>
      <c r="S119" s="6"/>
      <c r="T119" s="6"/>
      <c r="U119" s="6"/>
      <c r="W119" s="14"/>
      <c r="X119" s="15"/>
    </row>
    <row r="120" spans="1:24" x14ac:dyDescent="0.2">
      <c r="A120" s="6"/>
      <c r="B120" s="6"/>
      <c r="E120" s="6"/>
      <c r="F120" s="6"/>
      <c r="I120" s="6"/>
      <c r="J120" s="6"/>
      <c r="K120" s="8"/>
      <c r="L120" s="6"/>
      <c r="M120" s="6"/>
      <c r="N120" s="6"/>
      <c r="O120" s="6"/>
      <c r="P120" s="8"/>
      <c r="Q120" s="6"/>
      <c r="R120" s="6"/>
      <c r="S120" s="6"/>
      <c r="T120" s="6"/>
      <c r="U120" s="6"/>
      <c r="W120" s="14"/>
      <c r="X120" s="15"/>
    </row>
    <row r="121" spans="1:24" x14ac:dyDescent="0.2">
      <c r="A121" s="6"/>
      <c r="B121" s="6"/>
      <c r="E121" s="6"/>
      <c r="F121" s="6"/>
      <c r="I121" s="6"/>
      <c r="J121" s="6"/>
      <c r="K121" s="8"/>
      <c r="L121" s="6"/>
      <c r="M121" s="6"/>
      <c r="N121" s="6"/>
      <c r="O121" s="6"/>
      <c r="P121" s="8"/>
      <c r="Q121" s="6"/>
      <c r="R121" s="6"/>
      <c r="S121" s="6"/>
      <c r="T121" s="6"/>
      <c r="U121" s="6"/>
      <c r="W121" s="14"/>
      <c r="X121" s="15"/>
    </row>
    <row r="122" spans="1:24" x14ac:dyDescent="0.2">
      <c r="A122" s="6"/>
      <c r="B122" s="6"/>
      <c r="E122" s="6"/>
      <c r="F122" s="6"/>
      <c r="I122" s="6"/>
      <c r="J122" s="6"/>
      <c r="K122" s="8"/>
      <c r="L122" s="6"/>
      <c r="M122" s="6"/>
      <c r="N122" s="6"/>
      <c r="O122" s="6"/>
      <c r="P122" s="8"/>
      <c r="Q122" s="6"/>
      <c r="R122" s="6"/>
      <c r="S122" s="6"/>
      <c r="T122" s="6"/>
      <c r="U122" s="6"/>
      <c r="W122" s="14"/>
      <c r="X122" s="15"/>
    </row>
    <row r="123" spans="1:24" x14ac:dyDescent="0.2">
      <c r="A123" s="6"/>
      <c r="B123" s="6"/>
      <c r="E123" s="6"/>
      <c r="F123" s="6"/>
      <c r="I123" s="6"/>
      <c r="J123" s="6"/>
      <c r="K123" s="8"/>
      <c r="L123" s="6"/>
      <c r="M123" s="6"/>
      <c r="N123" s="6"/>
      <c r="O123" s="6"/>
      <c r="P123" s="8"/>
      <c r="Q123" s="6"/>
      <c r="R123" s="6"/>
      <c r="S123" s="6"/>
      <c r="T123" s="6"/>
      <c r="U123" s="6"/>
      <c r="W123" s="14"/>
      <c r="X123" s="15"/>
    </row>
    <row r="124" spans="1:24" x14ac:dyDescent="0.2">
      <c r="A124" s="6"/>
      <c r="B124" s="6"/>
      <c r="E124" s="6"/>
      <c r="F124" s="6"/>
      <c r="I124" s="6"/>
      <c r="J124" s="6"/>
      <c r="K124" s="8"/>
      <c r="L124" s="6"/>
      <c r="M124" s="6"/>
      <c r="N124" s="6"/>
      <c r="O124" s="6"/>
      <c r="P124" s="8"/>
      <c r="Q124" s="6"/>
      <c r="R124" s="6"/>
      <c r="S124" s="6"/>
      <c r="T124" s="6"/>
      <c r="U124" s="6"/>
      <c r="W124" s="14"/>
      <c r="X124" s="15"/>
    </row>
    <row r="125" spans="1:24" x14ac:dyDescent="0.2">
      <c r="A125" s="6"/>
      <c r="B125" s="6"/>
      <c r="E125" s="6"/>
      <c r="F125" s="6"/>
      <c r="I125" s="6"/>
      <c r="J125" s="6"/>
      <c r="K125" s="8"/>
      <c r="L125" s="6"/>
      <c r="M125" s="6"/>
      <c r="N125" s="6"/>
      <c r="O125" s="6"/>
      <c r="P125" s="8"/>
      <c r="Q125" s="6"/>
      <c r="R125" s="6"/>
      <c r="S125" s="6"/>
      <c r="T125" s="6"/>
      <c r="U125" s="6"/>
      <c r="W125" s="14"/>
      <c r="X125" s="15"/>
    </row>
    <row r="126" spans="1:24" x14ac:dyDescent="0.2">
      <c r="A126" s="6"/>
      <c r="B126" s="6"/>
      <c r="E126" s="6"/>
      <c r="F126" s="6"/>
      <c r="I126" s="6"/>
      <c r="J126" s="6"/>
      <c r="K126" s="8"/>
      <c r="L126" s="6"/>
      <c r="M126" s="6"/>
      <c r="N126" s="6"/>
      <c r="O126" s="6"/>
      <c r="P126" s="8"/>
      <c r="Q126" s="6"/>
      <c r="R126" s="6"/>
      <c r="S126" s="6"/>
      <c r="T126" s="6"/>
      <c r="U126" s="6"/>
      <c r="W126" s="14"/>
      <c r="X126" s="15"/>
    </row>
    <row r="127" spans="1:24" x14ac:dyDescent="0.2">
      <c r="A127" s="6"/>
      <c r="B127" s="6"/>
      <c r="E127" s="6"/>
      <c r="F127" s="6"/>
      <c r="I127" s="6"/>
      <c r="J127" s="6"/>
      <c r="K127" s="8"/>
      <c r="L127" s="6"/>
      <c r="M127" s="6"/>
      <c r="N127" s="6"/>
      <c r="O127" s="6"/>
      <c r="P127" s="8"/>
      <c r="Q127" s="6"/>
      <c r="R127" s="6"/>
      <c r="S127" s="6"/>
      <c r="T127" s="6"/>
      <c r="U127" s="6"/>
      <c r="W127" s="14"/>
      <c r="X127" s="15"/>
    </row>
    <row r="128" spans="1:24" x14ac:dyDescent="0.2">
      <c r="A128" s="6"/>
      <c r="B128" s="6"/>
      <c r="E128" s="6"/>
      <c r="F128" s="6"/>
      <c r="I128" s="6"/>
      <c r="J128" s="6"/>
      <c r="K128" s="8"/>
      <c r="L128" s="6"/>
      <c r="M128" s="6"/>
      <c r="N128" s="6"/>
      <c r="O128" s="6"/>
      <c r="P128" s="8"/>
      <c r="Q128" s="6"/>
      <c r="R128" s="6"/>
      <c r="S128" s="6"/>
      <c r="T128" s="6"/>
      <c r="U128" s="6"/>
      <c r="W128" s="14"/>
      <c r="X128" s="15"/>
    </row>
    <row r="129" spans="1:24" x14ac:dyDescent="0.2">
      <c r="A129" s="6"/>
      <c r="B129" s="6"/>
      <c r="E129" s="6"/>
      <c r="F129" s="6"/>
      <c r="I129" s="6"/>
      <c r="J129" s="6"/>
      <c r="K129" s="8"/>
      <c r="L129" s="6"/>
      <c r="M129" s="6"/>
      <c r="N129" s="6"/>
      <c r="O129" s="6"/>
      <c r="P129" s="8"/>
      <c r="Q129" s="6"/>
      <c r="R129" s="6"/>
      <c r="S129" s="6"/>
      <c r="T129" s="6"/>
      <c r="U129" s="6"/>
      <c r="W129" s="14"/>
      <c r="X129" s="15"/>
    </row>
    <row r="130" spans="1:24" x14ac:dyDescent="0.2">
      <c r="A130" s="6"/>
      <c r="B130" s="6"/>
      <c r="E130" s="6"/>
      <c r="F130" s="6"/>
      <c r="I130" s="6"/>
      <c r="J130" s="6"/>
      <c r="K130" s="8"/>
      <c r="L130" s="6"/>
      <c r="M130" s="6"/>
      <c r="N130" s="6"/>
      <c r="O130" s="6"/>
      <c r="P130" s="8"/>
      <c r="Q130" s="6"/>
      <c r="R130" s="6"/>
      <c r="S130" s="6"/>
      <c r="T130" s="6"/>
      <c r="U130" s="6"/>
      <c r="W130" s="14"/>
      <c r="X130" s="15"/>
    </row>
    <row r="131" spans="1:24" x14ac:dyDescent="0.2">
      <c r="A131" s="6"/>
      <c r="B131" s="6"/>
      <c r="E131" s="6"/>
      <c r="F131" s="6"/>
      <c r="I131" s="6"/>
      <c r="J131" s="6"/>
      <c r="K131" s="8"/>
      <c r="L131" s="6"/>
      <c r="M131" s="6"/>
      <c r="N131" s="6"/>
      <c r="O131" s="6"/>
      <c r="P131" s="8"/>
      <c r="Q131" s="6"/>
      <c r="R131" s="6"/>
      <c r="S131" s="6"/>
      <c r="T131" s="6"/>
      <c r="U131" s="6"/>
      <c r="W131" s="14"/>
      <c r="X131" s="15"/>
    </row>
    <row r="132" spans="1:24" x14ac:dyDescent="0.2">
      <c r="A132" s="6"/>
      <c r="B132" s="6"/>
      <c r="E132" s="6"/>
      <c r="F132" s="6"/>
      <c r="I132" s="6"/>
      <c r="J132" s="6"/>
      <c r="K132" s="8"/>
      <c r="L132" s="6"/>
      <c r="M132" s="6"/>
      <c r="N132" s="6"/>
      <c r="O132" s="6"/>
      <c r="P132" s="8"/>
      <c r="Q132" s="6"/>
      <c r="R132" s="6"/>
      <c r="S132" s="6"/>
      <c r="T132" s="6"/>
      <c r="U132" s="6"/>
      <c r="W132" s="14"/>
      <c r="X132" s="15"/>
    </row>
    <row r="133" spans="1:24" x14ac:dyDescent="0.2">
      <c r="A133" s="6"/>
      <c r="B133" s="6"/>
      <c r="E133" s="6"/>
      <c r="F133" s="6"/>
      <c r="I133" s="6"/>
      <c r="J133" s="6"/>
      <c r="K133" s="8"/>
      <c r="L133" s="6"/>
      <c r="M133" s="6"/>
      <c r="N133" s="6"/>
      <c r="O133" s="6"/>
      <c r="P133" s="8"/>
      <c r="Q133" s="6"/>
      <c r="R133" s="6"/>
      <c r="S133" s="6"/>
      <c r="T133" s="6"/>
      <c r="U133" s="6"/>
      <c r="W133" s="14"/>
      <c r="X133" s="15"/>
    </row>
    <row r="134" spans="1:24" x14ac:dyDescent="0.2">
      <c r="A134" s="6"/>
      <c r="B134" s="6"/>
      <c r="E134" s="6"/>
      <c r="F134" s="6"/>
      <c r="I134" s="6"/>
      <c r="J134" s="6"/>
      <c r="K134" s="8"/>
      <c r="L134" s="6"/>
      <c r="M134" s="6"/>
      <c r="N134" s="6"/>
      <c r="O134" s="6"/>
      <c r="P134" s="8"/>
      <c r="Q134" s="6"/>
      <c r="R134" s="6"/>
      <c r="S134" s="6"/>
      <c r="T134" s="6"/>
      <c r="U134" s="6"/>
      <c r="W134" s="14"/>
      <c r="X134" s="15"/>
    </row>
    <row r="135" spans="1:24" x14ac:dyDescent="0.2">
      <c r="A135" s="6"/>
      <c r="B135" s="6"/>
      <c r="E135" s="6"/>
      <c r="F135" s="6"/>
      <c r="I135" s="6"/>
      <c r="J135" s="6"/>
      <c r="K135" s="8"/>
      <c r="L135" s="6"/>
      <c r="M135" s="6"/>
      <c r="N135" s="6"/>
      <c r="O135" s="6"/>
      <c r="P135" s="8"/>
      <c r="Q135" s="6"/>
      <c r="R135" s="6"/>
      <c r="S135" s="6"/>
      <c r="T135" s="6"/>
      <c r="U135" s="6"/>
      <c r="W135" s="14"/>
      <c r="X135" s="15"/>
    </row>
    <row r="136" spans="1:24" x14ac:dyDescent="0.2">
      <c r="A136" s="6"/>
      <c r="B136" s="6"/>
      <c r="E136" s="6"/>
      <c r="F136" s="6"/>
      <c r="I136" s="6"/>
      <c r="J136" s="6"/>
      <c r="K136" s="8"/>
      <c r="L136" s="6"/>
      <c r="M136" s="6"/>
      <c r="N136" s="6"/>
      <c r="O136" s="6"/>
      <c r="P136" s="8"/>
      <c r="Q136" s="6"/>
      <c r="R136" s="6"/>
      <c r="S136" s="6"/>
      <c r="T136" s="6"/>
      <c r="U136" s="6"/>
      <c r="W136" s="14"/>
      <c r="X136" s="15"/>
    </row>
    <row r="137" spans="1:24" x14ac:dyDescent="0.2">
      <c r="A137" s="6"/>
      <c r="B137" s="6"/>
      <c r="E137" s="6"/>
      <c r="F137" s="6"/>
      <c r="I137" s="6"/>
      <c r="J137" s="6"/>
      <c r="K137" s="8"/>
      <c r="L137" s="6"/>
      <c r="M137" s="6"/>
      <c r="N137" s="6"/>
      <c r="O137" s="6"/>
      <c r="P137" s="8"/>
      <c r="Q137" s="6"/>
      <c r="R137" s="6"/>
      <c r="S137" s="6"/>
      <c r="T137" s="6"/>
      <c r="U137" s="6"/>
      <c r="W137" s="14"/>
      <c r="X137" s="15"/>
    </row>
    <row r="138" spans="1:24" x14ac:dyDescent="0.2">
      <c r="A138" s="6"/>
      <c r="B138" s="6"/>
      <c r="E138" s="6"/>
      <c r="F138" s="6"/>
      <c r="I138" s="6"/>
      <c r="J138" s="6"/>
      <c r="K138" s="8"/>
      <c r="L138" s="6"/>
      <c r="M138" s="6"/>
      <c r="N138" s="6"/>
      <c r="O138" s="6"/>
      <c r="P138" s="8"/>
      <c r="Q138" s="6"/>
      <c r="R138" s="6"/>
      <c r="S138" s="6"/>
      <c r="T138" s="6"/>
      <c r="U138" s="6"/>
      <c r="W138" s="14"/>
      <c r="X138" s="15"/>
    </row>
    <row r="139" spans="1:24" x14ac:dyDescent="0.2">
      <c r="A139" s="6"/>
      <c r="B139" s="6"/>
      <c r="E139" s="6"/>
      <c r="F139" s="6"/>
      <c r="I139" s="6"/>
      <c r="J139" s="6"/>
      <c r="K139" s="8"/>
      <c r="L139" s="6"/>
      <c r="M139" s="6"/>
      <c r="N139" s="6"/>
      <c r="O139" s="6"/>
      <c r="P139" s="8"/>
      <c r="Q139" s="6"/>
      <c r="R139" s="6"/>
      <c r="S139" s="6"/>
      <c r="T139" s="6"/>
      <c r="U139" s="6"/>
      <c r="W139" s="14"/>
      <c r="X139" s="15"/>
    </row>
    <row r="140" spans="1:24" x14ac:dyDescent="0.2">
      <c r="A140" s="6"/>
      <c r="B140" s="6"/>
      <c r="E140" s="6"/>
      <c r="F140" s="6"/>
      <c r="I140" s="6"/>
      <c r="J140" s="6"/>
      <c r="K140" s="8"/>
      <c r="L140" s="6"/>
      <c r="M140" s="6"/>
      <c r="N140" s="6"/>
      <c r="O140" s="6"/>
      <c r="P140" s="8"/>
      <c r="Q140" s="6"/>
      <c r="R140" s="6"/>
      <c r="S140" s="6"/>
      <c r="T140" s="6"/>
      <c r="U140" s="6"/>
      <c r="W140" s="14"/>
      <c r="X140" s="15"/>
    </row>
    <row r="141" spans="1:24" x14ac:dyDescent="0.2">
      <c r="A141" s="6"/>
      <c r="B141" s="6"/>
      <c r="E141" s="6"/>
      <c r="F141" s="6"/>
      <c r="I141" s="6"/>
      <c r="J141" s="6"/>
      <c r="K141" s="8"/>
      <c r="L141" s="6"/>
      <c r="M141" s="6"/>
      <c r="N141" s="6"/>
      <c r="O141" s="6"/>
      <c r="P141" s="8"/>
      <c r="Q141" s="6"/>
      <c r="R141" s="6"/>
      <c r="S141" s="6"/>
      <c r="T141" s="6"/>
      <c r="U141" s="6"/>
      <c r="W141" s="14"/>
      <c r="X141" s="15"/>
    </row>
    <row r="142" spans="1:24" x14ac:dyDescent="0.2">
      <c r="A142" s="6"/>
      <c r="B142" s="6"/>
      <c r="E142" s="6"/>
      <c r="F142" s="6"/>
      <c r="I142" s="6"/>
      <c r="J142" s="6"/>
      <c r="K142" s="8"/>
      <c r="L142" s="6"/>
      <c r="M142" s="6"/>
      <c r="N142" s="6"/>
      <c r="O142" s="6"/>
      <c r="P142" s="8"/>
      <c r="Q142" s="6"/>
      <c r="R142" s="6"/>
      <c r="S142" s="6"/>
      <c r="T142" s="6"/>
      <c r="U142" s="6"/>
      <c r="W142" s="14"/>
      <c r="X142" s="15"/>
    </row>
    <row r="143" spans="1:24" x14ac:dyDescent="0.2">
      <c r="A143" s="6"/>
      <c r="B143" s="6"/>
      <c r="E143" s="6"/>
      <c r="F143" s="6"/>
      <c r="I143" s="6"/>
      <c r="J143" s="6"/>
      <c r="K143" s="8"/>
      <c r="L143" s="6"/>
      <c r="M143" s="6"/>
      <c r="N143" s="6"/>
      <c r="O143" s="6"/>
      <c r="P143" s="8"/>
      <c r="Q143" s="6"/>
      <c r="R143" s="6"/>
      <c r="S143" s="6"/>
      <c r="T143" s="6"/>
      <c r="U143" s="6"/>
      <c r="W143" s="14"/>
      <c r="X143" s="15"/>
    </row>
    <row r="144" spans="1:24" x14ac:dyDescent="0.2">
      <c r="A144" s="6"/>
      <c r="B144" s="6"/>
      <c r="E144" s="6"/>
      <c r="F144" s="6"/>
      <c r="I144" s="6"/>
      <c r="J144" s="6"/>
      <c r="K144" s="8"/>
      <c r="L144" s="6"/>
      <c r="M144" s="6"/>
      <c r="N144" s="6"/>
      <c r="O144" s="6"/>
      <c r="P144" s="8"/>
      <c r="Q144" s="6"/>
      <c r="R144" s="6"/>
      <c r="S144" s="6"/>
      <c r="T144" s="6"/>
      <c r="U144" s="6"/>
      <c r="W144" s="14"/>
      <c r="X144" s="15"/>
    </row>
    <row r="145" spans="1:24" x14ac:dyDescent="0.2">
      <c r="A145" s="6"/>
      <c r="B145" s="6"/>
      <c r="E145" s="6"/>
      <c r="F145" s="6"/>
      <c r="I145" s="6"/>
      <c r="J145" s="6"/>
      <c r="K145" s="8"/>
      <c r="L145" s="6"/>
      <c r="M145" s="6"/>
      <c r="N145" s="6"/>
      <c r="O145" s="6"/>
      <c r="P145" s="8"/>
      <c r="Q145" s="6"/>
      <c r="R145" s="6"/>
      <c r="S145" s="6"/>
      <c r="T145" s="6"/>
      <c r="U145" s="6"/>
      <c r="W145" s="14"/>
      <c r="X145" s="15"/>
    </row>
    <row r="146" spans="1:24" x14ac:dyDescent="0.2">
      <c r="A146" s="6"/>
      <c r="B146" s="6"/>
      <c r="E146" s="6"/>
      <c r="F146" s="6"/>
      <c r="I146" s="6"/>
      <c r="J146" s="6"/>
      <c r="K146" s="8"/>
      <c r="L146" s="6"/>
      <c r="M146" s="6"/>
      <c r="N146" s="6"/>
      <c r="O146" s="6"/>
      <c r="P146" s="8"/>
      <c r="Q146" s="6"/>
      <c r="R146" s="6"/>
      <c r="S146" s="6"/>
      <c r="T146" s="6"/>
      <c r="U146" s="6"/>
      <c r="W146" s="14"/>
      <c r="X146" s="15"/>
    </row>
    <row r="147" spans="1:24" x14ac:dyDescent="0.2">
      <c r="A147" s="6"/>
      <c r="B147" s="6"/>
      <c r="E147" s="6"/>
      <c r="F147" s="6"/>
      <c r="I147" s="6"/>
      <c r="J147" s="6"/>
      <c r="K147" s="8"/>
      <c r="L147" s="6"/>
      <c r="M147" s="6"/>
      <c r="N147" s="6"/>
      <c r="O147" s="6"/>
      <c r="P147" s="8"/>
      <c r="Q147" s="6"/>
      <c r="R147" s="6"/>
      <c r="S147" s="6"/>
      <c r="T147" s="6"/>
      <c r="U147" s="6"/>
      <c r="W147" s="14"/>
      <c r="X147" s="15"/>
    </row>
    <row r="148" spans="1:24" x14ac:dyDescent="0.2">
      <c r="A148" s="6"/>
      <c r="B148" s="6"/>
      <c r="E148" s="6"/>
      <c r="F148" s="6"/>
      <c r="I148" s="6"/>
      <c r="J148" s="6"/>
      <c r="K148" s="8"/>
      <c r="L148" s="6"/>
      <c r="M148" s="6"/>
      <c r="N148" s="6"/>
      <c r="O148" s="6"/>
      <c r="P148" s="8"/>
      <c r="Q148" s="6"/>
      <c r="R148" s="6"/>
      <c r="S148" s="6"/>
      <c r="T148" s="6"/>
      <c r="U148" s="6"/>
      <c r="W148" s="14"/>
      <c r="X148" s="15"/>
    </row>
    <row r="149" spans="1:24" x14ac:dyDescent="0.2">
      <c r="A149" s="6"/>
      <c r="B149" s="6"/>
      <c r="E149" s="6"/>
      <c r="F149" s="6"/>
      <c r="I149" s="6"/>
      <c r="J149" s="6"/>
      <c r="K149" s="8"/>
      <c r="L149" s="6"/>
      <c r="M149" s="6"/>
      <c r="N149" s="6"/>
      <c r="O149" s="6"/>
      <c r="P149" s="8"/>
      <c r="Q149" s="6"/>
      <c r="R149" s="6"/>
      <c r="S149" s="6"/>
      <c r="T149" s="6"/>
      <c r="U149" s="6"/>
      <c r="W149" s="16"/>
      <c r="X149" s="22"/>
    </row>
    <row r="150" spans="1:24" x14ac:dyDescent="0.2">
      <c r="A150" s="6"/>
      <c r="B150" s="6"/>
      <c r="E150" s="6"/>
      <c r="F150" s="6"/>
      <c r="I150" s="6"/>
      <c r="J150" s="6"/>
      <c r="K150" s="8"/>
      <c r="L150" s="6"/>
      <c r="M150" s="6"/>
      <c r="N150" s="6"/>
      <c r="O150" s="6"/>
      <c r="P150" s="8"/>
      <c r="Q150" s="6"/>
      <c r="R150" s="6"/>
      <c r="S150" s="6"/>
      <c r="T150" s="6"/>
      <c r="U150" s="6"/>
      <c r="W150" s="14"/>
      <c r="X150" s="21"/>
    </row>
    <row r="151" spans="1:24" x14ac:dyDescent="0.2">
      <c r="A151" s="6"/>
      <c r="B151" s="6"/>
      <c r="E151" s="6"/>
      <c r="F151" s="6"/>
      <c r="I151" s="6"/>
      <c r="J151" s="6"/>
      <c r="K151" s="8"/>
      <c r="L151" s="6"/>
      <c r="M151" s="6"/>
      <c r="N151" s="6"/>
      <c r="O151" s="6"/>
      <c r="P151" s="8"/>
      <c r="Q151" s="6"/>
      <c r="R151" s="6"/>
      <c r="S151" s="6"/>
      <c r="T151" s="6"/>
      <c r="U151" s="6"/>
      <c r="W151" s="14"/>
      <c r="X151" s="21"/>
    </row>
    <row r="152" spans="1:24" x14ac:dyDescent="0.2">
      <c r="A152" s="6"/>
      <c r="B152" s="6"/>
      <c r="E152" s="6"/>
      <c r="F152" s="6"/>
      <c r="I152" s="6"/>
      <c r="J152" s="6"/>
      <c r="K152" s="8"/>
      <c r="L152" s="6"/>
      <c r="M152" s="6"/>
      <c r="N152" s="6"/>
      <c r="O152" s="6"/>
      <c r="P152" s="8"/>
      <c r="Q152" s="6"/>
      <c r="R152" s="6"/>
      <c r="S152" s="6"/>
      <c r="T152" s="6"/>
      <c r="U152" s="6"/>
      <c r="W152" s="14"/>
      <c r="X152" s="21"/>
    </row>
    <row r="153" spans="1:24" x14ac:dyDescent="0.2">
      <c r="A153" s="6"/>
      <c r="B153" s="6"/>
      <c r="E153" s="6"/>
      <c r="F153" s="6"/>
      <c r="I153" s="6"/>
      <c r="J153" s="6"/>
      <c r="K153" s="8"/>
      <c r="L153" s="6"/>
      <c r="M153" s="6"/>
      <c r="N153" s="6"/>
      <c r="O153" s="6"/>
      <c r="P153" s="8"/>
      <c r="Q153" s="6"/>
      <c r="R153" s="6"/>
      <c r="S153" s="6"/>
      <c r="T153" s="6"/>
      <c r="U153" s="6"/>
      <c r="W153" s="14"/>
      <c r="X153" s="21"/>
    </row>
    <row r="154" spans="1:24" x14ac:dyDescent="0.2">
      <c r="A154" s="6"/>
      <c r="B154" s="6"/>
      <c r="E154" s="6"/>
      <c r="F154" s="6"/>
      <c r="I154" s="6"/>
      <c r="J154" s="6"/>
      <c r="K154" s="8"/>
      <c r="L154" s="6"/>
      <c r="M154" s="6"/>
      <c r="N154" s="6"/>
      <c r="O154" s="6"/>
      <c r="P154" s="8"/>
      <c r="Q154" s="6"/>
      <c r="R154" s="6"/>
      <c r="S154" s="6"/>
      <c r="T154" s="6"/>
      <c r="U154" s="6"/>
      <c r="W154" s="14"/>
      <c r="X154" s="21"/>
    </row>
    <row r="155" spans="1:24" x14ac:dyDescent="0.2">
      <c r="A155" s="6"/>
      <c r="B155" s="6"/>
      <c r="E155" s="6"/>
      <c r="F155" s="6"/>
      <c r="I155" s="6"/>
      <c r="J155" s="6"/>
      <c r="K155" s="8"/>
      <c r="L155" s="6"/>
      <c r="M155" s="6"/>
      <c r="N155" s="6"/>
      <c r="O155" s="6"/>
      <c r="P155" s="8"/>
      <c r="Q155" s="6"/>
      <c r="R155" s="6"/>
      <c r="S155" s="6"/>
      <c r="T155" s="6"/>
      <c r="U155" s="6"/>
      <c r="W155" s="14"/>
      <c r="X155" s="21"/>
    </row>
    <row r="156" spans="1:24" x14ac:dyDescent="0.2">
      <c r="A156" s="6"/>
      <c r="B156" s="6"/>
      <c r="E156" s="6"/>
      <c r="F156" s="6"/>
      <c r="I156" s="6"/>
      <c r="J156" s="6"/>
      <c r="K156" s="8"/>
      <c r="L156" s="6"/>
      <c r="M156" s="6"/>
      <c r="N156" s="6"/>
      <c r="O156" s="6"/>
      <c r="P156" s="8"/>
      <c r="Q156" s="6"/>
      <c r="R156" s="6"/>
      <c r="S156" s="6"/>
      <c r="T156" s="6"/>
      <c r="U156" s="6"/>
      <c r="W156" s="14"/>
      <c r="X156" s="21"/>
    </row>
    <row r="157" spans="1:24" x14ac:dyDescent="0.2">
      <c r="A157" s="6"/>
      <c r="B157" s="6"/>
      <c r="E157" s="6"/>
      <c r="F157" s="6"/>
      <c r="I157" s="6"/>
      <c r="J157" s="6"/>
      <c r="K157" s="8"/>
      <c r="L157" s="6"/>
      <c r="M157" s="6"/>
      <c r="N157" s="6"/>
      <c r="O157" s="6"/>
      <c r="P157" s="8"/>
      <c r="Q157" s="6"/>
      <c r="R157" s="6"/>
      <c r="S157" s="6"/>
      <c r="T157" s="6"/>
      <c r="U157" s="6"/>
      <c r="W157" s="14"/>
      <c r="X157" s="21"/>
    </row>
    <row r="158" spans="1:24" x14ac:dyDescent="0.2">
      <c r="A158" s="6"/>
      <c r="B158" s="6"/>
      <c r="E158" s="6"/>
      <c r="F158" s="6"/>
      <c r="I158" s="6"/>
      <c r="J158" s="6"/>
      <c r="K158" s="8"/>
      <c r="L158" s="6"/>
      <c r="M158" s="6"/>
      <c r="N158" s="6"/>
      <c r="O158" s="6"/>
      <c r="P158" s="8"/>
      <c r="Q158" s="6"/>
      <c r="R158" s="6"/>
      <c r="S158" s="6"/>
      <c r="T158" s="6"/>
      <c r="U158" s="6"/>
      <c r="W158" s="14"/>
      <c r="X158" s="21"/>
    </row>
    <row r="159" spans="1:24" x14ac:dyDescent="0.2">
      <c r="A159" s="6"/>
      <c r="B159" s="6"/>
      <c r="E159" s="6"/>
      <c r="F159" s="6"/>
      <c r="I159" s="6"/>
      <c r="J159" s="6"/>
      <c r="K159" s="8"/>
      <c r="L159" s="6"/>
      <c r="M159" s="6"/>
      <c r="N159" s="6"/>
      <c r="O159" s="6"/>
      <c r="P159" s="8"/>
      <c r="Q159" s="6"/>
      <c r="R159" s="6"/>
      <c r="S159" s="6"/>
      <c r="T159" s="6"/>
      <c r="U159" s="6"/>
      <c r="W159" s="14"/>
      <c r="X159" s="21"/>
    </row>
    <row r="160" spans="1:24" x14ac:dyDescent="0.2">
      <c r="A160" s="6"/>
      <c r="B160" s="6"/>
      <c r="E160" s="6"/>
      <c r="F160" s="6"/>
      <c r="I160" s="6"/>
      <c r="J160" s="6"/>
      <c r="K160" s="8"/>
      <c r="L160" s="6"/>
      <c r="M160" s="6"/>
      <c r="N160" s="6"/>
      <c r="O160" s="6"/>
      <c r="P160" s="8"/>
      <c r="Q160" s="6"/>
      <c r="R160" s="6"/>
      <c r="S160" s="6"/>
      <c r="T160" s="6"/>
      <c r="U160" s="6"/>
      <c r="W160" s="14"/>
      <c r="X160" s="21"/>
    </row>
    <row r="161" spans="1:24" x14ac:dyDescent="0.2">
      <c r="A161" s="6"/>
      <c r="B161" s="6"/>
      <c r="E161" s="6"/>
      <c r="F161" s="6"/>
      <c r="I161" s="6"/>
      <c r="J161" s="6"/>
      <c r="K161" s="8"/>
      <c r="L161" s="6"/>
      <c r="M161" s="6"/>
      <c r="N161" s="6"/>
      <c r="O161" s="6"/>
      <c r="P161" s="8"/>
      <c r="Q161" s="6"/>
      <c r="R161" s="6"/>
      <c r="S161" s="6"/>
      <c r="T161" s="6"/>
      <c r="U161" s="6"/>
      <c r="W161" s="14"/>
      <c r="X161" s="21"/>
    </row>
    <row r="162" spans="1:24" x14ac:dyDescent="0.2">
      <c r="A162" s="6"/>
      <c r="B162" s="6"/>
      <c r="E162" s="6"/>
      <c r="F162" s="6"/>
      <c r="I162" s="6"/>
      <c r="J162" s="6"/>
      <c r="K162" s="8"/>
      <c r="L162" s="6"/>
      <c r="M162" s="6"/>
      <c r="N162" s="6"/>
      <c r="O162" s="6"/>
      <c r="P162" s="8"/>
      <c r="Q162" s="6"/>
      <c r="R162" s="6"/>
      <c r="S162" s="6"/>
      <c r="T162" s="6"/>
      <c r="U162" s="6"/>
      <c r="W162" s="14"/>
      <c r="X162" s="21"/>
    </row>
    <row r="163" spans="1:24" x14ac:dyDescent="0.2">
      <c r="A163" s="6"/>
      <c r="B163" s="6"/>
      <c r="E163" s="6"/>
      <c r="F163" s="6"/>
      <c r="I163" s="6"/>
      <c r="J163" s="6"/>
      <c r="K163" s="8"/>
      <c r="L163" s="6"/>
      <c r="M163" s="6"/>
      <c r="N163" s="6"/>
      <c r="O163" s="6"/>
      <c r="P163" s="8"/>
      <c r="Q163" s="6"/>
      <c r="R163" s="6"/>
      <c r="S163" s="6"/>
      <c r="T163" s="6"/>
      <c r="U163" s="6"/>
      <c r="W163" s="14"/>
      <c r="X163" s="21"/>
    </row>
    <row r="164" spans="1:24" x14ac:dyDescent="0.2">
      <c r="A164" s="6"/>
      <c r="B164" s="6"/>
      <c r="E164" s="6"/>
      <c r="F164" s="6"/>
      <c r="I164" s="6"/>
      <c r="J164" s="6"/>
      <c r="K164" s="8"/>
      <c r="L164" s="6"/>
      <c r="M164" s="6"/>
      <c r="N164" s="6"/>
      <c r="O164" s="6"/>
      <c r="P164" s="8"/>
      <c r="Q164" s="6"/>
      <c r="R164" s="6"/>
      <c r="S164" s="6"/>
      <c r="T164" s="6"/>
      <c r="U164" s="6"/>
      <c r="W164" s="14"/>
      <c r="X164" s="21"/>
    </row>
    <row r="165" spans="1:24" x14ac:dyDescent="0.2">
      <c r="A165" s="6"/>
      <c r="B165" s="6"/>
      <c r="E165" s="6"/>
      <c r="F165" s="6"/>
      <c r="I165" s="6"/>
      <c r="J165" s="6"/>
      <c r="K165" s="8"/>
      <c r="L165" s="6"/>
      <c r="M165" s="6"/>
      <c r="N165" s="6"/>
      <c r="O165" s="6"/>
      <c r="P165" s="8"/>
      <c r="Q165" s="6"/>
      <c r="R165" s="6"/>
      <c r="S165" s="6"/>
      <c r="T165" s="6"/>
      <c r="U165" s="6"/>
      <c r="W165" s="14"/>
      <c r="X165" s="21"/>
    </row>
    <row r="166" spans="1:24" x14ac:dyDescent="0.2">
      <c r="A166" s="6"/>
      <c r="B166" s="6"/>
      <c r="E166" s="6"/>
      <c r="F166" s="6"/>
      <c r="I166" s="6"/>
      <c r="J166" s="6"/>
      <c r="K166" s="8"/>
      <c r="L166" s="6"/>
      <c r="M166" s="6"/>
      <c r="N166" s="6"/>
      <c r="O166" s="6"/>
      <c r="P166" s="8"/>
      <c r="Q166" s="6"/>
      <c r="R166" s="6"/>
      <c r="S166" s="6"/>
      <c r="T166" s="6"/>
      <c r="U166" s="6"/>
      <c r="W166" s="14"/>
      <c r="X166" s="21"/>
    </row>
    <row r="167" spans="1:24" x14ac:dyDescent="0.2">
      <c r="A167" s="6"/>
      <c r="B167" s="6"/>
      <c r="E167" s="6"/>
      <c r="F167" s="6"/>
      <c r="I167" s="6"/>
      <c r="J167" s="6"/>
      <c r="K167" s="8"/>
      <c r="L167" s="6"/>
      <c r="M167" s="6"/>
      <c r="N167" s="6"/>
      <c r="O167" s="6"/>
      <c r="P167" s="8"/>
      <c r="Q167" s="6"/>
      <c r="R167" s="6"/>
      <c r="S167" s="6"/>
      <c r="T167" s="6"/>
      <c r="U167" s="6"/>
      <c r="W167" s="14"/>
      <c r="X167" s="21"/>
    </row>
    <row r="168" spans="1:24" x14ac:dyDescent="0.2">
      <c r="A168" s="6"/>
      <c r="B168" s="6"/>
      <c r="E168" s="6"/>
      <c r="F168" s="6"/>
      <c r="I168" s="6"/>
      <c r="J168" s="6"/>
      <c r="K168" s="8"/>
      <c r="L168" s="6"/>
      <c r="M168" s="6"/>
      <c r="N168" s="6"/>
      <c r="O168" s="6"/>
      <c r="P168" s="8"/>
      <c r="Q168" s="6"/>
      <c r="R168" s="6"/>
      <c r="S168" s="6"/>
      <c r="T168" s="6"/>
      <c r="U168" s="6"/>
      <c r="W168" s="14"/>
      <c r="X168" s="21"/>
    </row>
    <row r="169" spans="1:24" x14ac:dyDescent="0.2">
      <c r="A169" s="6"/>
      <c r="B169" s="6"/>
      <c r="E169" s="6"/>
      <c r="F169" s="6"/>
      <c r="I169" s="6"/>
      <c r="J169" s="6"/>
      <c r="K169" s="8"/>
      <c r="L169" s="6"/>
      <c r="M169" s="6"/>
      <c r="N169" s="6"/>
      <c r="O169" s="6"/>
      <c r="P169" s="8"/>
      <c r="Q169" s="6"/>
      <c r="R169" s="6"/>
      <c r="S169" s="6"/>
      <c r="T169" s="6"/>
      <c r="U169" s="6"/>
      <c r="W169" s="14"/>
      <c r="X169" s="21"/>
    </row>
    <row r="170" spans="1:24" x14ac:dyDescent="0.2">
      <c r="A170" s="6"/>
      <c r="B170" s="6"/>
      <c r="E170" s="6"/>
      <c r="F170" s="6"/>
      <c r="I170" s="6"/>
      <c r="J170" s="6"/>
      <c r="K170" s="8"/>
      <c r="L170" s="6"/>
      <c r="M170" s="6"/>
      <c r="N170" s="6"/>
      <c r="O170" s="6"/>
      <c r="P170" s="8"/>
      <c r="Q170" s="6"/>
      <c r="R170" s="6"/>
      <c r="S170" s="6"/>
      <c r="T170" s="6"/>
      <c r="U170" s="6"/>
      <c r="W170" s="14"/>
      <c r="X170" s="21"/>
    </row>
    <row r="171" spans="1:24" x14ac:dyDescent="0.2">
      <c r="A171" s="6"/>
      <c r="B171" s="6"/>
      <c r="E171" s="6"/>
      <c r="F171" s="6"/>
      <c r="I171" s="6"/>
      <c r="J171" s="6"/>
      <c r="K171" s="8"/>
      <c r="L171" s="6"/>
      <c r="M171" s="6"/>
      <c r="N171" s="6"/>
      <c r="O171" s="6"/>
      <c r="P171" s="8"/>
      <c r="Q171" s="6"/>
      <c r="R171" s="6"/>
      <c r="S171" s="6"/>
      <c r="T171" s="6"/>
      <c r="U171" s="6"/>
      <c r="W171" s="14"/>
      <c r="X171" s="21"/>
    </row>
    <row r="172" spans="1:24" x14ac:dyDescent="0.2">
      <c r="A172" s="6"/>
      <c r="B172" s="6"/>
      <c r="E172" s="6"/>
      <c r="F172" s="6"/>
      <c r="I172" s="6"/>
      <c r="J172" s="6"/>
      <c r="K172" s="8"/>
      <c r="L172" s="6"/>
      <c r="M172" s="6"/>
      <c r="N172" s="6"/>
      <c r="O172" s="6"/>
      <c r="P172" s="8"/>
      <c r="Q172" s="6"/>
      <c r="R172" s="6"/>
      <c r="S172" s="6"/>
      <c r="T172" s="6"/>
      <c r="U172" s="6"/>
      <c r="W172" s="14"/>
      <c r="X172" s="21"/>
    </row>
    <row r="173" spans="1:24" x14ac:dyDescent="0.2">
      <c r="W173" s="14"/>
      <c r="X173" s="21"/>
    </row>
    <row r="174" spans="1:24" x14ac:dyDescent="0.2">
      <c r="W174" s="14"/>
      <c r="X174" s="21"/>
    </row>
    <row r="175" spans="1:24" x14ac:dyDescent="0.2">
      <c r="W175" s="14"/>
      <c r="X175" s="21"/>
    </row>
    <row r="176" spans="1:24" x14ac:dyDescent="0.2">
      <c r="W176" s="14"/>
      <c r="X176" s="21"/>
    </row>
    <row r="177" spans="23:24" x14ac:dyDescent="0.2">
      <c r="W177" s="14"/>
      <c r="X177" s="21"/>
    </row>
    <row r="178" spans="23:24" x14ac:dyDescent="0.2">
      <c r="W178" s="14"/>
      <c r="X178" s="21"/>
    </row>
    <row r="179" spans="23:24" x14ac:dyDescent="0.2">
      <c r="W179" s="14"/>
      <c r="X179" s="21"/>
    </row>
    <row r="180" spans="23:24" x14ac:dyDescent="0.2">
      <c r="W180" s="14"/>
      <c r="X180" s="21"/>
    </row>
    <row r="181" spans="23:24" x14ac:dyDescent="0.2">
      <c r="W181" s="14"/>
      <c r="X181" s="21"/>
    </row>
    <row r="182" spans="23:24" x14ac:dyDescent="0.2">
      <c r="W182" s="14"/>
      <c r="X182" s="21"/>
    </row>
    <row r="183" spans="23:24" x14ac:dyDescent="0.2">
      <c r="W183" s="14"/>
      <c r="X183" s="21"/>
    </row>
    <row r="184" spans="23:24" x14ac:dyDescent="0.2">
      <c r="W184" s="14"/>
      <c r="X184" s="21"/>
    </row>
    <row r="185" spans="23:24" x14ac:dyDescent="0.2">
      <c r="W185" s="14"/>
      <c r="X185" s="21"/>
    </row>
    <row r="186" spans="23:24" x14ac:dyDescent="0.2">
      <c r="W186" s="14"/>
      <c r="X186" s="21"/>
    </row>
    <row r="187" spans="23:24" x14ac:dyDescent="0.2">
      <c r="W187" s="14"/>
      <c r="X187" s="21"/>
    </row>
    <row r="188" spans="23:24" x14ac:dyDescent="0.2">
      <c r="W188" s="14"/>
      <c r="X188" s="21"/>
    </row>
    <row r="189" spans="23:24" x14ac:dyDescent="0.2">
      <c r="W189" s="14"/>
      <c r="X189" s="21"/>
    </row>
    <row r="190" spans="23:24" x14ac:dyDescent="0.2">
      <c r="W190" s="14"/>
      <c r="X190" s="21"/>
    </row>
    <row r="191" spans="23:24" x14ac:dyDescent="0.2">
      <c r="W191" s="16"/>
      <c r="X191" s="22"/>
    </row>
    <row r="192" spans="23:24" x14ac:dyDescent="0.2">
      <c r="W192" s="14"/>
      <c r="X192" s="21"/>
    </row>
    <row r="193" spans="23:24" x14ac:dyDescent="0.2">
      <c r="W193" s="14"/>
      <c r="X193" s="21"/>
    </row>
    <row r="194" spans="23:24" x14ac:dyDescent="0.2">
      <c r="W194" s="14"/>
      <c r="X194" s="21"/>
    </row>
    <row r="195" spans="23:24" x14ac:dyDescent="0.2">
      <c r="W195" s="14"/>
      <c r="X195" s="21"/>
    </row>
    <row r="196" spans="23:24" x14ac:dyDescent="0.2">
      <c r="W196" s="14"/>
      <c r="X196" s="21"/>
    </row>
    <row r="197" spans="23:24" x14ac:dyDescent="0.2">
      <c r="W197" s="14"/>
      <c r="X197" s="21"/>
    </row>
    <row r="198" spans="23:24" x14ac:dyDescent="0.2">
      <c r="W198" s="14"/>
      <c r="X198" s="21"/>
    </row>
    <row r="199" spans="23:24" x14ac:dyDescent="0.2">
      <c r="W199" s="14"/>
      <c r="X199" s="21"/>
    </row>
    <row r="200" spans="23:24" x14ac:dyDescent="0.2">
      <c r="W200" s="14"/>
      <c r="X200" s="21"/>
    </row>
    <row r="201" spans="23:24" x14ac:dyDescent="0.2">
      <c r="W201" s="14"/>
      <c r="X201" s="21"/>
    </row>
    <row r="202" spans="23:24" x14ac:dyDescent="0.2">
      <c r="W202" s="14"/>
      <c r="X202" s="21"/>
    </row>
    <row r="203" spans="23:24" x14ac:dyDescent="0.2">
      <c r="W203" s="14"/>
      <c r="X203" s="21"/>
    </row>
    <row r="204" spans="23:24" x14ac:dyDescent="0.2">
      <c r="W204" s="14"/>
      <c r="X204" s="21"/>
    </row>
    <row r="205" spans="23:24" x14ac:dyDescent="0.2">
      <c r="W205" s="14"/>
      <c r="X205" s="21"/>
    </row>
    <row r="206" spans="23:24" x14ac:dyDescent="0.2">
      <c r="W206" s="14"/>
      <c r="X206" s="21"/>
    </row>
    <row r="207" spans="23:24" x14ac:dyDescent="0.2">
      <c r="W207" s="14"/>
      <c r="X207" s="21"/>
    </row>
    <row r="208" spans="23:24" x14ac:dyDescent="0.2">
      <c r="W208" s="14"/>
      <c r="X208" s="21"/>
    </row>
    <row r="209" spans="23:24" x14ac:dyDescent="0.2">
      <c r="W209" s="14"/>
      <c r="X209" s="21"/>
    </row>
    <row r="210" spans="23:24" x14ac:dyDescent="0.2">
      <c r="W210" s="14"/>
      <c r="X210" s="21"/>
    </row>
    <row r="211" spans="23:24" x14ac:dyDescent="0.2">
      <c r="W211" s="14"/>
      <c r="X211" s="21"/>
    </row>
    <row r="212" spans="23:24" x14ac:dyDescent="0.2">
      <c r="W212" s="14"/>
      <c r="X212" s="21"/>
    </row>
    <row r="213" spans="23:24" x14ac:dyDescent="0.2">
      <c r="W213" s="14"/>
      <c r="X213" s="21"/>
    </row>
    <row r="214" spans="23:24" x14ac:dyDescent="0.2">
      <c r="W214" s="14"/>
      <c r="X214" s="21"/>
    </row>
    <row r="215" spans="23:24" x14ac:dyDescent="0.2">
      <c r="W215" s="14"/>
      <c r="X215" s="21"/>
    </row>
    <row r="216" spans="23:24" x14ac:dyDescent="0.2">
      <c r="W216" s="14"/>
      <c r="X216" s="21"/>
    </row>
    <row r="217" spans="23:24" x14ac:dyDescent="0.2">
      <c r="W217" s="14"/>
      <c r="X217" s="21"/>
    </row>
    <row r="218" spans="23:24" x14ac:dyDescent="0.2">
      <c r="W218" s="14"/>
      <c r="X218" s="21"/>
    </row>
    <row r="219" spans="23:24" x14ac:dyDescent="0.2">
      <c r="W219" s="14"/>
      <c r="X219" s="21"/>
    </row>
    <row r="220" spans="23:24" x14ac:dyDescent="0.2">
      <c r="W220" s="14"/>
      <c r="X220" s="21"/>
    </row>
    <row r="221" spans="23:24" x14ac:dyDescent="0.2">
      <c r="W221" s="14"/>
      <c r="X221" s="21"/>
    </row>
    <row r="222" spans="23:24" x14ac:dyDescent="0.2">
      <c r="W222" s="14"/>
      <c r="X222" s="21"/>
    </row>
    <row r="223" spans="23:24" x14ac:dyDescent="0.2">
      <c r="W223" s="14"/>
      <c r="X223" s="21"/>
    </row>
    <row r="224" spans="23:24" x14ac:dyDescent="0.2">
      <c r="W224" s="14"/>
      <c r="X224" s="21"/>
    </row>
    <row r="225" spans="23:24" x14ac:dyDescent="0.2">
      <c r="W225" s="14"/>
      <c r="X225" s="21"/>
    </row>
    <row r="226" spans="23:24" x14ac:dyDescent="0.2">
      <c r="W226" s="14"/>
      <c r="X226" s="21"/>
    </row>
    <row r="227" spans="23:24" x14ac:dyDescent="0.2">
      <c r="W227" s="14"/>
      <c r="X227" s="21"/>
    </row>
    <row r="228" spans="23:24" x14ac:dyDescent="0.2">
      <c r="W228" s="14"/>
      <c r="X228" s="21"/>
    </row>
    <row r="229" spans="23:24" x14ac:dyDescent="0.2">
      <c r="W229" s="14"/>
      <c r="X229" s="21"/>
    </row>
    <row r="230" spans="23:24" x14ac:dyDescent="0.2">
      <c r="W230" s="14"/>
      <c r="X230" s="21"/>
    </row>
    <row r="231" spans="23:24" x14ac:dyDescent="0.2">
      <c r="W231" s="14"/>
      <c r="X231" s="21"/>
    </row>
    <row r="232" spans="23:24" x14ac:dyDescent="0.2">
      <c r="W232" s="14"/>
      <c r="X232" s="21"/>
    </row>
    <row r="233" spans="23:24" x14ac:dyDescent="0.2">
      <c r="W233" s="14"/>
      <c r="X233" s="21"/>
    </row>
    <row r="234" spans="23:24" x14ac:dyDescent="0.2">
      <c r="W234" s="14"/>
      <c r="X234" s="21"/>
    </row>
    <row r="235" spans="23:24" x14ac:dyDescent="0.2">
      <c r="W235" s="14"/>
      <c r="X235" s="21"/>
    </row>
    <row r="236" spans="23:24" x14ac:dyDescent="0.2">
      <c r="W236" s="14"/>
      <c r="X236" s="21"/>
    </row>
    <row r="237" spans="23:24" x14ac:dyDescent="0.2">
      <c r="W237" s="14"/>
      <c r="X237" s="21"/>
    </row>
    <row r="238" spans="23:24" x14ac:dyDescent="0.2">
      <c r="W238" s="14"/>
      <c r="X238" s="21"/>
    </row>
    <row r="239" spans="23:24" x14ac:dyDescent="0.2">
      <c r="W239" s="14"/>
      <c r="X239" s="21"/>
    </row>
    <row r="240" spans="23:24" x14ac:dyDescent="0.2">
      <c r="W240" s="14"/>
      <c r="X240" s="21"/>
    </row>
    <row r="241" spans="23:24" x14ac:dyDescent="0.2">
      <c r="W241" s="14"/>
      <c r="X241" s="21"/>
    </row>
    <row r="242" spans="23:24" x14ac:dyDescent="0.2">
      <c r="W242" s="14"/>
      <c r="X242" s="21"/>
    </row>
    <row r="243" spans="23:24" x14ac:dyDescent="0.2">
      <c r="W243" s="14"/>
      <c r="X243" s="21"/>
    </row>
    <row r="244" spans="23:24" x14ac:dyDescent="0.2">
      <c r="W244" s="14"/>
      <c r="X244" s="21"/>
    </row>
    <row r="245" spans="23:24" x14ac:dyDescent="0.2">
      <c r="W245" s="14"/>
      <c r="X245" s="21"/>
    </row>
    <row r="246" spans="23:24" x14ac:dyDescent="0.2">
      <c r="W246" s="14"/>
      <c r="X246" s="21"/>
    </row>
    <row r="247" spans="23:24" x14ac:dyDescent="0.2">
      <c r="W247" s="14"/>
      <c r="X247" s="21"/>
    </row>
    <row r="248" spans="23:24" x14ac:dyDescent="0.2">
      <c r="W248" s="14"/>
      <c r="X248" s="21"/>
    </row>
    <row r="249" spans="23:24" x14ac:dyDescent="0.2">
      <c r="W249" s="14"/>
      <c r="X249" s="21"/>
    </row>
    <row r="250" spans="23:24" x14ac:dyDescent="0.2">
      <c r="W250" s="14"/>
      <c r="X250" s="21"/>
    </row>
    <row r="251" spans="23:24" x14ac:dyDescent="0.2">
      <c r="W251" s="14"/>
      <c r="X251" s="21"/>
    </row>
    <row r="252" spans="23:24" x14ac:dyDescent="0.2">
      <c r="W252" s="14"/>
      <c r="X252" s="21"/>
    </row>
    <row r="253" spans="23:24" x14ac:dyDescent="0.2">
      <c r="W253" s="14"/>
      <c r="X253" s="21"/>
    </row>
    <row r="254" spans="23:24" x14ac:dyDescent="0.2">
      <c r="W254" s="14"/>
      <c r="X254" s="21"/>
    </row>
    <row r="255" spans="23:24" x14ac:dyDescent="0.2">
      <c r="W255" s="14"/>
      <c r="X255" s="21"/>
    </row>
    <row r="256" spans="23:24" x14ac:dyDescent="0.2">
      <c r="W256" s="14"/>
      <c r="X256" s="21"/>
    </row>
    <row r="257" spans="23:24" x14ac:dyDescent="0.2">
      <c r="W257" s="14"/>
      <c r="X257" s="21"/>
    </row>
    <row r="258" spans="23:24" x14ac:dyDescent="0.2">
      <c r="W258" s="14"/>
      <c r="X258" s="21"/>
    </row>
    <row r="259" spans="23:24" x14ac:dyDescent="0.2">
      <c r="W259" s="14"/>
      <c r="X259" s="21"/>
    </row>
    <row r="260" spans="23:24" x14ac:dyDescent="0.2">
      <c r="W260" s="14"/>
      <c r="X260" s="21"/>
    </row>
    <row r="261" spans="23:24" x14ac:dyDescent="0.2">
      <c r="W261" s="14"/>
      <c r="X261" s="21"/>
    </row>
    <row r="262" spans="23:24" x14ac:dyDescent="0.2">
      <c r="W262" s="14"/>
      <c r="X262" s="21"/>
    </row>
    <row r="263" spans="23:24" x14ac:dyDescent="0.2">
      <c r="W263" s="14"/>
      <c r="X263" s="21"/>
    </row>
    <row r="264" spans="23:24" x14ac:dyDescent="0.2">
      <c r="W264" s="14"/>
      <c r="X264" s="21"/>
    </row>
    <row r="265" spans="23:24" x14ac:dyDescent="0.2">
      <c r="W265" s="14"/>
      <c r="X265" s="21"/>
    </row>
    <row r="266" spans="23:24" x14ac:dyDescent="0.2">
      <c r="W266" s="14"/>
      <c r="X266" s="21"/>
    </row>
    <row r="267" spans="23:24" x14ac:dyDescent="0.2">
      <c r="W267" s="14"/>
      <c r="X267" s="21"/>
    </row>
    <row r="268" spans="23:24" x14ac:dyDescent="0.2">
      <c r="W268" s="14"/>
      <c r="X268" s="21"/>
    </row>
    <row r="269" spans="23:24" x14ac:dyDescent="0.2">
      <c r="W269" s="14"/>
      <c r="X269" s="21"/>
    </row>
    <row r="270" spans="23:24" x14ac:dyDescent="0.2">
      <c r="W270" s="14"/>
      <c r="X270" s="21"/>
    </row>
    <row r="271" spans="23:24" x14ac:dyDescent="0.2">
      <c r="W271" s="14"/>
      <c r="X271" s="21"/>
    </row>
    <row r="272" spans="23:24" x14ac:dyDescent="0.2">
      <c r="W272" s="14"/>
      <c r="X272" s="21"/>
    </row>
    <row r="273" spans="23:24" x14ac:dyDescent="0.2">
      <c r="W273" s="14"/>
      <c r="X273" s="21"/>
    </row>
    <row r="274" spans="23:24" x14ac:dyDescent="0.2">
      <c r="W274" s="14"/>
      <c r="X274" s="21"/>
    </row>
    <row r="275" spans="23:24" x14ac:dyDescent="0.2">
      <c r="W275" s="14"/>
      <c r="X275" s="21"/>
    </row>
    <row r="276" spans="23:24" x14ac:dyDescent="0.2">
      <c r="W276" s="14"/>
      <c r="X276" s="21"/>
    </row>
    <row r="277" spans="23:24" x14ac:dyDescent="0.2">
      <c r="W277" s="14"/>
      <c r="X277" s="21"/>
    </row>
    <row r="278" spans="23:24" x14ac:dyDescent="0.2">
      <c r="W278" s="14"/>
      <c r="X278" s="21"/>
    </row>
    <row r="279" spans="23:24" x14ac:dyDescent="0.2">
      <c r="W279" s="14"/>
      <c r="X279" s="21"/>
    </row>
    <row r="280" spans="23:24" x14ac:dyDescent="0.2">
      <c r="W280" s="14"/>
      <c r="X280" s="21"/>
    </row>
    <row r="281" spans="23:24" x14ac:dyDescent="0.2">
      <c r="W281" s="14"/>
      <c r="X281" s="21"/>
    </row>
    <row r="282" spans="23:24" x14ac:dyDescent="0.2">
      <c r="W282" s="14"/>
      <c r="X282" s="21"/>
    </row>
    <row r="283" spans="23:24" x14ac:dyDescent="0.2">
      <c r="W283" s="14"/>
      <c r="X283" s="21"/>
    </row>
    <row r="284" spans="23:24" x14ac:dyDescent="0.2">
      <c r="W284" s="14"/>
      <c r="X284" s="21"/>
    </row>
    <row r="285" spans="23:24" x14ac:dyDescent="0.2">
      <c r="W285" s="14"/>
      <c r="X285" s="21"/>
    </row>
    <row r="286" spans="23:24" x14ac:dyDescent="0.2">
      <c r="W286" s="14"/>
      <c r="X286" s="21"/>
    </row>
    <row r="287" spans="23:24" x14ac:dyDescent="0.2">
      <c r="W287" s="14"/>
      <c r="X287" s="21"/>
    </row>
    <row r="288" spans="23:24" x14ac:dyDescent="0.2">
      <c r="W288" s="14"/>
      <c r="X288" s="21"/>
    </row>
    <row r="289" spans="23:24" x14ac:dyDescent="0.2">
      <c r="W289" s="14"/>
      <c r="X289" s="21"/>
    </row>
    <row r="290" spans="23:24" x14ac:dyDescent="0.2">
      <c r="W290" s="14"/>
      <c r="X290" s="21"/>
    </row>
    <row r="291" spans="23:24" x14ac:dyDescent="0.2">
      <c r="W291" s="14"/>
      <c r="X291" s="21"/>
    </row>
    <row r="292" spans="23:24" x14ac:dyDescent="0.2">
      <c r="W292" s="14"/>
      <c r="X292" s="21"/>
    </row>
    <row r="293" spans="23:24" x14ac:dyDescent="0.2">
      <c r="W293" s="14"/>
      <c r="X293" s="21"/>
    </row>
    <row r="294" spans="23:24" x14ac:dyDescent="0.2">
      <c r="W294" s="14"/>
      <c r="X294" s="21"/>
    </row>
    <row r="295" spans="23:24" x14ac:dyDescent="0.2">
      <c r="W295" s="14"/>
      <c r="X295" s="21"/>
    </row>
    <row r="296" spans="23:24" x14ac:dyDescent="0.2">
      <c r="W296" s="14"/>
      <c r="X296" s="21"/>
    </row>
    <row r="297" spans="23:24" x14ac:dyDescent="0.2">
      <c r="W297" s="14"/>
      <c r="X297" s="21"/>
    </row>
    <row r="298" spans="23:24" x14ac:dyDescent="0.2">
      <c r="W298" s="14"/>
      <c r="X298" s="21"/>
    </row>
    <row r="299" spans="23:24" x14ac:dyDescent="0.2">
      <c r="W299" s="14"/>
      <c r="X299" s="21"/>
    </row>
    <row r="300" spans="23:24" x14ac:dyDescent="0.2">
      <c r="W300" s="14"/>
      <c r="X300" s="21"/>
    </row>
    <row r="301" spans="23:24" x14ac:dyDescent="0.2">
      <c r="W301" s="14"/>
      <c r="X301" s="21"/>
    </row>
    <row r="302" spans="23:24" x14ac:dyDescent="0.2">
      <c r="W302" s="14"/>
      <c r="X302" s="21"/>
    </row>
    <row r="303" spans="23:24" x14ac:dyDescent="0.2">
      <c r="W303" s="14"/>
      <c r="X303" s="21"/>
    </row>
    <row r="304" spans="23:24" x14ac:dyDescent="0.2">
      <c r="W304" s="14"/>
      <c r="X304" s="21"/>
    </row>
    <row r="305" spans="23:24" x14ac:dyDescent="0.2">
      <c r="W305" s="14"/>
      <c r="X305" s="21"/>
    </row>
    <row r="306" spans="23:24" x14ac:dyDescent="0.2">
      <c r="W306" s="14"/>
      <c r="X306" s="21"/>
    </row>
    <row r="307" spans="23:24" x14ac:dyDescent="0.2">
      <c r="W307" s="14"/>
      <c r="X307" s="21"/>
    </row>
    <row r="308" spans="23:24" x14ac:dyDescent="0.2">
      <c r="W308" s="14"/>
      <c r="X308" s="21"/>
    </row>
    <row r="309" spans="23:24" x14ac:dyDescent="0.2">
      <c r="W309" s="14"/>
      <c r="X309" s="21"/>
    </row>
    <row r="310" spans="23:24" x14ac:dyDescent="0.2">
      <c r="W310" s="14"/>
      <c r="X310" s="21"/>
    </row>
    <row r="311" spans="23:24" x14ac:dyDescent="0.2">
      <c r="W311" s="14"/>
      <c r="X311" s="21"/>
    </row>
    <row r="312" spans="23:24" x14ac:dyDescent="0.2">
      <c r="W312" s="14"/>
      <c r="X312" s="21"/>
    </row>
    <row r="313" spans="23:24" x14ac:dyDescent="0.2">
      <c r="W313" s="14"/>
      <c r="X313" s="21"/>
    </row>
    <row r="314" spans="23:24" x14ac:dyDescent="0.2">
      <c r="W314" s="14"/>
      <c r="X314" s="21"/>
    </row>
    <row r="315" spans="23:24" x14ac:dyDescent="0.2">
      <c r="W315" s="14"/>
      <c r="X315" s="21"/>
    </row>
    <row r="316" spans="23:24" x14ac:dyDescent="0.2">
      <c r="W316" s="14"/>
      <c r="X316" s="21"/>
    </row>
    <row r="317" spans="23:24" x14ac:dyDescent="0.2">
      <c r="W317" s="14"/>
      <c r="X317" s="21"/>
    </row>
    <row r="318" spans="23:24" x14ac:dyDescent="0.2">
      <c r="W318" s="14"/>
      <c r="X318" s="21"/>
    </row>
    <row r="319" spans="23:24" x14ac:dyDescent="0.2">
      <c r="W319" s="14"/>
      <c r="X319" s="21"/>
    </row>
    <row r="320" spans="23:24" x14ac:dyDescent="0.2">
      <c r="W320" s="14"/>
      <c r="X320" s="21"/>
    </row>
    <row r="321" spans="23:24" x14ac:dyDescent="0.2">
      <c r="W321" s="14"/>
      <c r="X321" s="21"/>
    </row>
    <row r="322" spans="23:24" x14ac:dyDescent="0.2">
      <c r="W322" s="14"/>
      <c r="X322" s="21"/>
    </row>
    <row r="323" spans="23:24" x14ac:dyDescent="0.2">
      <c r="W323" s="14"/>
      <c r="X323" s="21"/>
    </row>
    <row r="324" spans="23:24" x14ac:dyDescent="0.2">
      <c r="W324" s="14"/>
      <c r="X324" s="21"/>
    </row>
    <row r="325" spans="23:24" x14ac:dyDescent="0.2">
      <c r="W325" s="14"/>
      <c r="X325" s="21"/>
    </row>
    <row r="326" spans="23:24" x14ac:dyDescent="0.2">
      <c r="W326" s="14"/>
      <c r="X326" s="21"/>
    </row>
    <row r="327" spans="23:24" x14ac:dyDescent="0.2">
      <c r="W327" s="14"/>
      <c r="X327" s="21"/>
    </row>
    <row r="328" spans="23:24" x14ac:dyDescent="0.2">
      <c r="W328" s="14"/>
      <c r="X328" s="21"/>
    </row>
    <row r="329" spans="23:24" x14ac:dyDescent="0.2">
      <c r="W329" s="14"/>
      <c r="X329" s="21"/>
    </row>
    <row r="330" spans="23:24" x14ac:dyDescent="0.2">
      <c r="W330" s="14"/>
      <c r="X330" s="21"/>
    </row>
    <row r="331" spans="23:24" x14ac:dyDescent="0.2">
      <c r="W331" s="14"/>
      <c r="X331" s="21"/>
    </row>
    <row r="332" spans="23:24" x14ac:dyDescent="0.2">
      <c r="W332" s="14"/>
      <c r="X332" s="21"/>
    </row>
    <row r="333" spans="23:24" x14ac:dyDescent="0.2">
      <c r="W333" s="14"/>
      <c r="X333" s="21"/>
    </row>
    <row r="334" spans="23:24" x14ac:dyDescent="0.2">
      <c r="W334" s="14"/>
      <c r="X334" s="21"/>
    </row>
    <row r="335" spans="23:24" x14ac:dyDescent="0.2">
      <c r="W335" s="14"/>
      <c r="X335" s="21"/>
    </row>
    <row r="336" spans="23:24" x14ac:dyDescent="0.2">
      <c r="W336" s="14"/>
      <c r="X336" s="21"/>
    </row>
    <row r="337" spans="23:24" x14ac:dyDescent="0.2">
      <c r="W337" s="14"/>
      <c r="X337" s="21"/>
    </row>
    <row r="338" spans="23:24" x14ac:dyDescent="0.2">
      <c r="W338" s="14"/>
      <c r="X338" s="21"/>
    </row>
    <row r="339" spans="23:24" x14ac:dyDescent="0.2">
      <c r="W339" s="14"/>
      <c r="X339" s="21"/>
    </row>
    <row r="340" spans="23:24" x14ac:dyDescent="0.2">
      <c r="W340" s="14"/>
      <c r="X340" s="21"/>
    </row>
    <row r="341" spans="23:24" x14ac:dyDescent="0.2">
      <c r="W341" s="14"/>
      <c r="X341" s="21"/>
    </row>
    <row r="342" spans="23:24" x14ac:dyDescent="0.2">
      <c r="W342" s="14"/>
      <c r="X342" s="21"/>
    </row>
    <row r="343" spans="23:24" x14ac:dyDescent="0.2">
      <c r="W343" s="14"/>
      <c r="X343" s="21"/>
    </row>
    <row r="344" spans="23:24" x14ac:dyDescent="0.2">
      <c r="W344" s="14"/>
      <c r="X344" s="21"/>
    </row>
    <row r="345" spans="23:24" x14ac:dyDescent="0.2">
      <c r="W345" s="14"/>
      <c r="X345" s="21"/>
    </row>
    <row r="346" spans="23:24" x14ac:dyDescent="0.2">
      <c r="W346" s="14"/>
      <c r="X346" s="21"/>
    </row>
    <row r="347" spans="23:24" x14ac:dyDescent="0.2">
      <c r="W347" s="14"/>
      <c r="X347" s="21"/>
    </row>
    <row r="348" spans="23:24" x14ac:dyDescent="0.2">
      <c r="W348" s="14"/>
      <c r="X348" s="21"/>
    </row>
    <row r="349" spans="23:24" x14ac:dyDescent="0.2">
      <c r="W349" s="14"/>
      <c r="X349" s="21"/>
    </row>
    <row r="350" spans="23:24" x14ac:dyDescent="0.2">
      <c r="W350" s="14"/>
      <c r="X350" s="21"/>
    </row>
    <row r="351" spans="23:24" x14ac:dyDescent="0.2">
      <c r="W351" s="14"/>
      <c r="X351" s="21"/>
    </row>
    <row r="352" spans="23:24" x14ac:dyDescent="0.2">
      <c r="W352" s="14"/>
      <c r="X352" s="21"/>
    </row>
    <row r="353" spans="23:24" x14ac:dyDescent="0.2">
      <c r="W353" s="14"/>
      <c r="X353" s="21"/>
    </row>
    <row r="354" spans="23:24" x14ac:dyDescent="0.2">
      <c r="W354" s="14"/>
      <c r="X354" s="21"/>
    </row>
    <row r="355" spans="23:24" x14ac:dyDescent="0.2">
      <c r="W355" s="14"/>
      <c r="X355" s="21"/>
    </row>
    <row r="356" spans="23:24" x14ac:dyDescent="0.2">
      <c r="W356" s="14"/>
      <c r="X356" s="21"/>
    </row>
    <row r="357" spans="23:24" x14ac:dyDescent="0.2">
      <c r="W357" s="14"/>
      <c r="X357" s="21"/>
    </row>
    <row r="358" spans="23:24" x14ac:dyDescent="0.2">
      <c r="W358" s="14"/>
      <c r="X358" s="21"/>
    </row>
    <row r="359" spans="23:24" x14ac:dyDescent="0.2">
      <c r="W359" s="14"/>
      <c r="X359" s="21"/>
    </row>
    <row r="360" spans="23:24" x14ac:dyDescent="0.2">
      <c r="W360" s="14"/>
      <c r="X360" s="21"/>
    </row>
    <row r="361" spans="23:24" x14ac:dyDescent="0.2">
      <c r="W361" s="14"/>
      <c r="X361" s="21"/>
    </row>
    <row r="362" spans="23:24" x14ac:dyDescent="0.2">
      <c r="W362" s="14"/>
      <c r="X362" s="21"/>
    </row>
    <row r="363" spans="23:24" x14ac:dyDescent="0.2">
      <c r="W363" s="14"/>
      <c r="X363" s="21"/>
    </row>
    <row r="364" spans="23:24" x14ac:dyDescent="0.2">
      <c r="W364" s="14"/>
      <c r="X364" s="21"/>
    </row>
    <row r="365" spans="23:24" x14ac:dyDescent="0.2">
      <c r="W365" s="14"/>
      <c r="X365" s="21"/>
    </row>
    <row r="366" spans="23:24" x14ac:dyDescent="0.2">
      <c r="W366" s="14"/>
      <c r="X366" s="21"/>
    </row>
    <row r="367" spans="23:24" x14ac:dyDescent="0.2">
      <c r="W367" s="14"/>
      <c r="X367" s="21"/>
    </row>
    <row r="368" spans="23:24" x14ac:dyDescent="0.2">
      <c r="W368" s="14"/>
      <c r="X368" s="21"/>
    </row>
    <row r="369" spans="23:24" x14ac:dyDescent="0.2">
      <c r="W369" s="14"/>
      <c r="X369" s="21"/>
    </row>
    <row r="370" spans="23:24" x14ac:dyDescent="0.2">
      <c r="W370" s="14"/>
      <c r="X370" s="21"/>
    </row>
    <row r="371" spans="23:24" x14ac:dyDescent="0.2">
      <c r="W371" s="14"/>
      <c r="X371" s="21"/>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入力注意事項</vt:lpstr>
      <vt:lpstr>競技者データ入力シート</vt:lpstr>
      <vt:lpstr>大会申込一覧表(印刷して提出)</vt:lpstr>
      <vt:lpstr>NANS Data</vt:lpstr>
      <vt:lpstr>データ</vt:lpstr>
      <vt:lpstr>_1F1</vt:lpstr>
      <vt:lpstr>_1F2</vt:lpstr>
      <vt:lpstr>_1F3</vt:lpstr>
      <vt:lpstr>競技者データ入力シート!_1M1</vt:lpstr>
      <vt:lpstr>_1M2</vt:lpstr>
      <vt:lpstr>_1M3</vt:lpstr>
      <vt:lpstr>_2F1</vt:lpstr>
      <vt:lpstr>_2F2</vt:lpstr>
      <vt:lpstr>_2F3</vt:lpstr>
      <vt:lpstr>_2M1</vt:lpstr>
      <vt:lpstr>_2M2</vt:lpstr>
      <vt:lpstr>_2M3</vt:lpstr>
      <vt:lpstr>FR</vt:lpstr>
      <vt:lpstr>MR</vt:lpstr>
      <vt:lpstr>'大会申込一覧表(印刷して提出)'!Print_Area</vt:lpstr>
      <vt:lpstr>入力注意事項!Print_Area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野田陸協</cp:lastModifiedBy>
  <cp:lastPrinted>2021-04-13T21:48:31Z</cp:lastPrinted>
  <dcterms:created xsi:type="dcterms:W3CDTF">2020-07-31T13:59:35Z</dcterms:created>
  <dcterms:modified xsi:type="dcterms:W3CDTF">2022-04-02T06:08:54Z</dcterms:modified>
</cp:coreProperties>
</file>